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hidePivotFieldList="1"/>
  <mc:AlternateContent xmlns:mc="http://schemas.openxmlformats.org/markup-compatibility/2006">
    <mc:Choice Requires="x15">
      <x15ac:absPath xmlns:x15ac="http://schemas.microsoft.com/office/spreadsheetml/2010/11/ac" url="C:\Users\Nikos\Dropbox\Projects\NGA 2023\Modeling\Π1.3β - Ενημερωμένο μοντέλο NGA BU LRIC+ προς Δ.Δ R1 -Corrected\once off\"/>
    </mc:Choice>
  </mc:AlternateContent>
  <xr:revisionPtr revIDLastSave="0" documentId="13_ncr:1_{1EE7CEFC-345F-42F1-862F-A336F945AA59}" xr6:coauthVersionLast="47" xr6:coauthVersionMax="47" xr10:uidLastSave="{00000000-0000-0000-0000-000000000000}"/>
  <bookViews>
    <workbookView xWindow="-28920" yWindow="-120" windowWidth="29040" windowHeight="15720" tabRatio="683" xr2:uid="{00000000-000D-0000-FFFF-FFFF00000000}"/>
  </bookViews>
  <sheets>
    <sheet name="Parameters" sheetId="12" r:id="rId1"/>
    <sheet name="Αγορά 3α_Summary" sheetId="8" r:id="rId2"/>
    <sheet name="Αγορά 3β_Summary" sheetId="3" r:id="rId3"/>
    <sheet name="L2 WAP - SVC &amp; SVO" sheetId="14" r:id="rId4"/>
    <sheet name="Ο.Κ.ΣΥ.Α - Συνεγκατάσταση" sheetId="13" r:id="rId5"/>
    <sheet name="PIA" sheetId="18" r:id="rId6"/>
    <sheet name="Multiple_requests" sheetId="15" r:id="rId7"/>
    <sheet name="Bulk_requests" sheetId="17" r:id="rId8"/>
  </sheets>
  <definedNames>
    <definedName name="_xlnm._FilterDatabase" localSheetId="3" hidden="1">'L2 WAP - SVC &amp; SVO'!$A$2:$W$10</definedName>
    <definedName name="_xlnm._FilterDatabase" localSheetId="5" hidden="1">PIA!$A$2:$W$9</definedName>
    <definedName name="_xlnm._FilterDatabase" localSheetId="1" hidden="1">'Αγορά 3α_Summary'!$A$2:$W$112</definedName>
    <definedName name="_xlnm._FilterDatabase" localSheetId="2" hidden="1">'Αγορά 3β_Summary'!$A$2:$W$61</definedName>
    <definedName name="_xlnm._FilterDatabase" localSheetId="4" hidden="1">'Ο.Κ.ΣΥ.Α - Συνεγκατάσταση'!$A$2:$AG$154</definedName>
    <definedName name="Overhead_Common">Parameters!$B$1</definedName>
    <definedName name="solver_adj" localSheetId="7" hidden="1">Bulk_requests!#REF!</definedName>
    <definedName name="solver_adj" localSheetId="6" hidden="1">Multiple_requests!#REF!</definedName>
    <definedName name="solver_cvg" localSheetId="7" hidden="1">"0,0001"</definedName>
    <definedName name="solver_cvg" localSheetId="6" hidden="1">"0,0001"</definedName>
    <definedName name="solver_drv" localSheetId="7" hidden="1">1</definedName>
    <definedName name="solver_drv" localSheetId="6" hidden="1">1</definedName>
    <definedName name="solver_eng" localSheetId="7" hidden="1">1</definedName>
    <definedName name="solver_eng" localSheetId="6" hidden="1">1</definedName>
    <definedName name="solver_est" localSheetId="7" hidden="1">1</definedName>
    <definedName name="solver_est" localSheetId="6" hidden="1">1</definedName>
    <definedName name="solver_itr" localSheetId="7" hidden="1">2147483647</definedName>
    <definedName name="solver_itr" localSheetId="6" hidden="1">2147483647</definedName>
    <definedName name="solver_mip" localSheetId="7" hidden="1">2147483647</definedName>
    <definedName name="solver_mip" localSheetId="6" hidden="1">2147483647</definedName>
    <definedName name="solver_mni" localSheetId="7" hidden="1">30</definedName>
    <definedName name="solver_mni" localSheetId="6" hidden="1">30</definedName>
    <definedName name="solver_mrt" localSheetId="7" hidden="1">"0,075"</definedName>
    <definedName name="solver_mrt" localSheetId="6" hidden="1">"0,075"</definedName>
    <definedName name="solver_msl" localSheetId="7" hidden="1">2</definedName>
    <definedName name="solver_msl" localSheetId="6" hidden="1">2</definedName>
    <definedName name="solver_neg" localSheetId="7" hidden="1">1</definedName>
    <definedName name="solver_neg" localSheetId="6" hidden="1">1</definedName>
    <definedName name="solver_nod" localSheetId="7" hidden="1">2147483647</definedName>
    <definedName name="solver_nod" localSheetId="6" hidden="1">2147483647</definedName>
    <definedName name="solver_num" localSheetId="7" hidden="1">0</definedName>
    <definedName name="solver_num" localSheetId="6" hidden="1">0</definedName>
    <definedName name="solver_nwt" localSheetId="7" hidden="1">1</definedName>
    <definedName name="solver_nwt" localSheetId="6" hidden="1">1</definedName>
    <definedName name="solver_opt" localSheetId="7" hidden="1">Bulk_requests!#REF!</definedName>
    <definedName name="solver_opt" localSheetId="6" hidden="1">Multiple_requests!#REF!</definedName>
    <definedName name="solver_pre" localSheetId="7" hidden="1">"0,000001"</definedName>
    <definedName name="solver_pre" localSheetId="6" hidden="1">"0,000001"</definedName>
    <definedName name="solver_rbv" localSheetId="7" hidden="1">1</definedName>
    <definedName name="solver_rbv" localSheetId="6" hidden="1">1</definedName>
    <definedName name="solver_rlx" localSheetId="7" hidden="1">2</definedName>
    <definedName name="solver_rlx" localSheetId="6" hidden="1">2</definedName>
    <definedName name="solver_rsd" localSheetId="7" hidden="1">0</definedName>
    <definedName name="solver_rsd" localSheetId="6" hidden="1">0</definedName>
    <definedName name="solver_scl" localSheetId="7" hidden="1">1</definedName>
    <definedName name="solver_scl" localSheetId="6" hidden="1">1</definedName>
    <definedName name="solver_sho" localSheetId="7" hidden="1">2</definedName>
    <definedName name="solver_sho" localSheetId="6" hidden="1">2</definedName>
    <definedName name="solver_ssz" localSheetId="7" hidden="1">100</definedName>
    <definedName name="solver_ssz" localSheetId="6" hidden="1">100</definedName>
    <definedName name="solver_tim" localSheetId="7" hidden="1">2147483647</definedName>
    <definedName name="solver_tim" localSheetId="6" hidden="1">2147483647</definedName>
    <definedName name="solver_tol" localSheetId="7" hidden="1">0.01</definedName>
    <definedName name="solver_tol" localSheetId="6" hidden="1">0.01</definedName>
    <definedName name="solver_typ" localSheetId="7" hidden="1">3</definedName>
    <definedName name="solver_typ" localSheetId="6" hidden="1">3</definedName>
    <definedName name="solver_val" localSheetId="7" hidden="1">0</definedName>
    <definedName name="solver_val" localSheetId="6" hidden="1">0</definedName>
    <definedName name="solver_ver" localSheetId="7" hidden="1">3</definedName>
    <definedName name="solver_ver" localSheetId="6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" i="18" l="1"/>
  <c r="Z3" i="18"/>
  <c r="AA3" i="18"/>
  <c r="AB3" i="18"/>
  <c r="AC3" i="18"/>
  <c r="AD3" i="18"/>
  <c r="AE3" i="18"/>
  <c r="AF3" i="18"/>
  <c r="AG3" i="18"/>
  <c r="AH3" i="18"/>
  <c r="AI3" i="18"/>
  <c r="AJ3" i="18"/>
  <c r="AK3" i="18"/>
  <c r="X3" i="18"/>
  <c r="Y3" i="8"/>
  <c r="Z3" i="8"/>
  <c r="AA3" i="8"/>
  <c r="AB3" i="8"/>
  <c r="AC3" i="8"/>
  <c r="AD3" i="8"/>
  <c r="AE3" i="8"/>
  <c r="AF3" i="8"/>
  <c r="AG3" i="8"/>
  <c r="AH3" i="8"/>
  <c r="AI3" i="8"/>
  <c r="AJ3" i="8"/>
  <c r="AK3" i="8"/>
  <c r="X3" i="8"/>
  <c r="W91" i="8"/>
  <c r="X91" i="8" s="1"/>
  <c r="O91" i="8"/>
  <c r="M91" i="8"/>
  <c r="E91" i="8"/>
  <c r="C91" i="8"/>
  <c r="O108" i="8"/>
  <c r="M108" i="8"/>
  <c r="K108" i="8"/>
  <c r="E108" i="8"/>
  <c r="C108" i="8"/>
  <c r="O107" i="8"/>
  <c r="M107" i="8"/>
  <c r="I107" i="8"/>
  <c r="E107" i="8"/>
  <c r="C107" i="8"/>
  <c r="O106" i="8"/>
  <c r="I106" i="8"/>
  <c r="G106" i="8"/>
  <c r="E106" i="8"/>
  <c r="C106" i="8"/>
  <c r="W106" i="8" s="1"/>
  <c r="O105" i="8"/>
  <c r="W105" i="8" s="1"/>
  <c r="I105" i="8"/>
  <c r="E105" i="8"/>
  <c r="O104" i="8"/>
  <c r="M104" i="8"/>
  <c r="I104" i="8"/>
  <c r="E104" i="8"/>
  <c r="C104" i="8"/>
  <c r="W104" i="8" s="1"/>
  <c r="O103" i="8"/>
  <c r="M103" i="8"/>
  <c r="I103" i="8"/>
  <c r="E103" i="8"/>
  <c r="C103" i="8"/>
  <c r="W103" i="8" s="1"/>
  <c r="R101" i="8"/>
  <c r="O101" i="8"/>
  <c r="I101" i="8"/>
  <c r="E101" i="8"/>
  <c r="W101" i="8" s="1"/>
  <c r="O99" i="8"/>
  <c r="G99" i="8"/>
  <c r="E99" i="8"/>
  <c r="C99" i="8"/>
  <c r="E98" i="8"/>
  <c r="C98" i="8"/>
  <c r="E97" i="8"/>
  <c r="C97" i="8"/>
  <c r="W97" i="8" s="1"/>
  <c r="O96" i="8"/>
  <c r="M96" i="8"/>
  <c r="E96" i="8"/>
  <c r="C96" i="8"/>
  <c r="W96" i="8" s="1"/>
  <c r="E95" i="8"/>
  <c r="C95" i="8"/>
  <c r="W95" i="8" s="1"/>
  <c r="E94" i="8"/>
  <c r="C94" i="8"/>
  <c r="E93" i="8"/>
  <c r="C93" i="8"/>
  <c r="O92" i="8"/>
  <c r="C92" i="8"/>
  <c r="W92" i="8" s="1"/>
  <c r="V90" i="8"/>
  <c r="O90" i="8"/>
  <c r="M90" i="8"/>
  <c r="K90" i="8"/>
  <c r="I90" i="8"/>
  <c r="G90" i="8"/>
  <c r="E90" i="8"/>
  <c r="C90" i="8"/>
  <c r="W90" i="8" s="1"/>
  <c r="W108" i="8"/>
  <c r="W107" i="8"/>
  <c r="N99" i="8"/>
  <c r="W98" i="8"/>
  <c r="W94" i="8"/>
  <c r="R26" i="18"/>
  <c r="R25" i="18"/>
  <c r="R24" i="18"/>
  <c r="R23" i="18"/>
  <c r="R34" i="18"/>
  <c r="R33" i="18"/>
  <c r="R32" i="18"/>
  <c r="R40" i="18"/>
  <c r="R22" i="15"/>
  <c r="Y91" i="8" l="1"/>
  <c r="Z91" i="8" s="1"/>
  <c r="AA91" i="8" s="1"/>
  <c r="AB91" i="8" s="1"/>
  <c r="AC91" i="8" s="1"/>
  <c r="AD91" i="8" s="1"/>
  <c r="AE91" i="8" s="1"/>
  <c r="AF91" i="8" s="1"/>
  <c r="AG91" i="8" s="1"/>
  <c r="AH91" i="8" s="1"/>
  <c r="AI91" i="8" s="1"/>
  <c r="AJ91" i="8" s="1"/>
  <c r="AK91" i="8" s="1"/>
  <c r="W93" i="8"/>
  <c r="W99" i="8"/>
  <c r="W100" i="8" s="1"/>
  <c r="O23" i="15"/>
  <c r="K23" i="15"/>
  <c r="I23" i="15"/>
  <c r="E23" i="15"/>
  <c r="C23" i="15"/>
  <c r="G22" i="15"/>
  <c r="E22" i="15"/>
  <c r="C22" i="15"/>
  <c r="K21" i="15"/>
  <c r="I21" i="15"/>
  <c r="G21" i="15"/>
  <c r="C21" i="15"/>
  <c r="W102" i="8" l="1"/>
  <c r="O44" i="18"/>
  <c r="O42" i="18"/>
  <c r="O36" i="18"/>
  <c r="O28" i="18"/>
  <c r="O25" i="18"/>
  <c r="M42" i="18"/>
  <c r="M36" i="18"/>
  <c r="M28" i="18"/>
  <c r="K47" i="18"/>
  <c r="K44" i="18"/>
  <c r="K41" i="18"/>
  <c r="K39" i="18"/>
  <c r="K35" i="18"/>
  <c r="K34" i="18"/>
  <c r="K33" i="18"/>
  <c r="K27" i="18"/>
  <c r="K25" i="18"/>
  <c r="K24" i="18"/>
  <c r="K23" i="18"/>
  <c r="I47" i="18"/>
  <c r="I44" i="18"/>
  <c r="I42" i="18"/>
  <c r="I41" i="18"/>
  <c r="I39" i="18"/>
  <c r="I36" i="18"/>
  <c r="I35" i="18"/>
  <c r="I34" i="18"/>
  <c r="I33" i="18"/>
  <c r="I31" i="18"/>
  <c r="I28" i="18"/>
  <c r="I27" i="18"/>
  <c r="I25" i="18"/>
  <c r="I24" i="18"/>
  <c r="I23" i="18"/>
  <c r="I22" i="18"/>
  <c r="G40" i="18"/>
  <c r="G39" i="18"/>
  <c r="G34" i="18"/>
  <c r="G33" i="18"/>
  <c r="G32" i="18"/>
  <c r="G31" i="18"/>
  <c r="G30" i="18"/>
  <c r="G26" i="18"/>
  <c r="G25" i="18"/>
  <c r="G24" i="18"/>
  <c r="G23" i="18"/>
  <c r="G22" i="18"/>
  <c r="G21" i="18"/>
  <c r="E47" i="18"/>
  <c r="E44" i="18"/>
  <c r="E42" i="18"/>
  <c r="E41" i="18"/>
  <c r="E40" i="18"/>
  <c r="E36" i="18"/>
  <c r="E35" i="18"/>
  <c r="E34" i="18"/>
  <c r="E33" i="18"/>
  <c r="E32" i="18"/>
  <c r="E28" i="18"/>
  <c r="E27" i="18"/>
  <c r="E26" i="18"/>
  <c r="E25" i="18"/>
  <c r="E24" i="18"/>
  <c r="E23" i="18"/>
  <c r="C47" i="18"/>
  <c r="C44" i="18"/>
  <c r="C42" i="18"/>
  <c r="C41" i="18"/>
  <c r="C40" i="18"/>
  <c r="C39" i="18"/>
  <c r="C36" i="18"/>
  <c r="C35" i="18"/>
  <c r="C34" i="18"/>
  <c r="C33" i="18"/>
  <c r="C32" i="18"/>
  <c r="C31" i="18"/>
  <c r="C30" i="18"/>
  <c r="C28" i="18"/>
  <c r="C27" i="18"/>
  <c r="C26" i="18"/>
  <c r="C25" i="18"/>
  <c r="C24" i="18"/>
  <c r="C23" i="18"/>
  <c r="C22" i="18"/>
  <c r="C21" i="18"/>
  <c r="U13" i="18"/>
  <c r="U6" i="18"/>
  <c r="O18" i="18"/>
  <c r="O15" i="18"/>
  <c r="O10" i="18"/>
  <c r="C18" i="18"/>
  <c r="C17" i="18"/>
  <c r="C16" i="18"/>
  <c r="C15" i="18"/>
  <c r="C14" i="18"/>
  <c r="C12" i="18"/>
  <c r="C10" i="18"/>
  <c r="E18" i="18"/>
  <c r="E17" i="18"/>
  <c r="E16" i="18"/>
  <c r="E15" i="18"/>
  <c r="E14" i="18"/>
  <c r="E12" i="18"/>
  <c r="E10" i="18"/>
  <c r="G15" i="18"/>
  <c r="G14" i="18"/>
  <c r="G7" i="18"/>
  <c r="I18" i="18"/>
  <c r="I17" i="18"/>
  <c r="I16" i="18"/>
  <c r="I15" i="18"/>
  <c r="I12" i="18"/>
  <c r="I5" i="18"/>
  <c r="I7" i="18"/>
  <c r="I10" i="18"/>
  <c r="I9" i="18"/>
  <c r="K18" i="18"/>
  <c r="K17" i="18"/>
  <c r="K16" i="18"/>
  <c r="K15" i="18"/>
  <c r="K13" i="18"/>
  <c r="K12" i="18"/>
  <c r="K10" i="18"/>
  <c r="K9" i="18"/>
  <c r="E9" i="18"/>
  <c r="C9" i="18"/>
  <c r="K8" i="18"/>
  <c r="I8" i="18"/>
  <c r="E8" i="18"/>
  <c r="C8" i="18"/>
  <c r="O7" i="18"/>
  <c r="K7" i="18"/>
  <c r="E7" i="18"/>
  <c r="C7" i="18"/>
  <c r="K6" i="18"/>
  <c r="K5" i="18"/>
  <c r="E5" i="18"/>
  <c r="C5" i="18"/>
  <c r="W24" i="18" l="1"/>
  <c r="X24" i="18" s="1"/>
  <c r="Y24" i="18" s="1"/>
  <c r="Z24" i="18" s="1"/>
  <c r="AA24" i="18" s="1"/>
  <c r="AB24" i="18" s="1"/>
  <c r="AC24" i="18" s="1"/>
  <c r="AD24" i="18" s="1"/>
  <c r="AE24" i="18" s="1"/>
  <c r="AF24" i="18" s="1"/>
  <c r="AG24" i="18" s="1"/>
  <c r="AH24" i="18" s="1"/>
  <c r="AI24" i="18" s="1"/>
  <c r="AJ24" i="18" s="1"/>
  <c r="AK24" i="18" s="1"/>
  <c r="W21" i="15"/>
  <c r="X21" i="15" s="1"/>
  <c r="W22" i="15"/>
  <c r="X22" i="15" s="1"/>
  <c r="W23" i="15"/>
  <c r="X23" i="15" s="1"/>
  <c r="W25" i="18"/>
  <c r="X25" i="18" s="1"/>
  <c r="Y25" i="18" s="1"/>
  <c r="Z25" i="18" s="1"/>
  <c r="AA25" i="18" s="1"/>
  <c r="AB25" i="18" s="1"/>
  <c r="AC25" i="18" s="1"/>
  <c r="AD25" i="18" s="1"/>
  <c r="AE25" i="18" s="1"/>
  <c r="AF25" i="18" s="1"/>
  <c r="AG25" i="18" s="1"/>
  <c r="AH25" i="18" s="1"/>
  <c r="AI25" i="18" s="1"/>
  <c r="AJ25" i="18" s="1"/>
  <c r="AK25" i="18" s="1"/>
  <c r="W47" i="18"/>
  <c r="X47" i="18" s="1"/>
  <c r="Y47" i="18" s="1"/>
  <c r="Z47" i="18" s="1"/>
  <c r="AA47" i="18" s="1"/>
  <c r="AB47" i="18" s="1"/>
  <c r="AC47" i="18" s="1"/>
  <c r="AD47" i="18" s="1"/>
  <c r="AE47" i="18" s="1"/>
  <c r="AF47" i="18" s="1"/>
  <c r="AG47" i="18" s="1"/>
  <c r="AH47" i="18" s="1"/>
  <c r="AI47" i="18" s="1"/>
  <c r="AJ47" i="18" s="1"/>
  <c r="AK47" i="18" s="1"/>
  <c r="W26" i="18"/>
  <c r="X26" i="18" s="1"/>
  <c r="Y26" i="18" s="1"/>
  <c r="Z26" i="18" s="1"/>
  <c r="AA26" i="18" s="1"/>
  <c r="AB26" i="18" s="1"/>
  <c r="AC26" i="18" s="1"/>
  <c r="AD26" i="18" s="1"/>
  <c r="AE26" i="18" s="1"/>
  <c r="AF26" i="18" s="1"/>
  <c r="AG26" i="18" s="1"/>
  <c r="AH26" i="18" s="1"/>
  <c r="AI26" i="18" s="1"/>
  <c r="AJ26" i="18" s="1"/>
  <c r="AK26" i="18" s="1"/>
  <c r="W44" i="18"/>
  <c r="X44" i="18" s="1"/>
  <c r="Y44" i="18" s="1"/>
  <c r="Z44" i="18" s="1"/>
  <c r="AA44" i="18" s="1"/>
  <c r="AB44" i="18" s="1"/>
  <c r="AC44" i="18" s="1"/>
  <c r="AD44" i="18" s="1"/>
  <c r="AE44" i="18" s="1"/>
  <c r="AF44" i="18" s="1"/>
  <c r="AG44" i="18" s="1"/>
  <c r="AH44" i="18" s="1"/>
  <c r="AI44" i="18" s="1"/>
  <c r="AJ44" i="18" s="1"/>
  <c r="AK44" i="18" s="1"/>
  <c r="W40" i="18"/>
  <c r="X40" i="18" s="1"/>
  <c r="Y40" i="18" s="1"/>
  <c r="Z40" i="18" s="1"/>
  <c r="AA40" i="18" s="1"/>
  <c r="AB40" i="18" s="1"/>
  <c r="AC40" i="18" s="1"/>
  <c r="AD40" i="18" s="1"/>
  <c r="AE40" i="18" s="1"/>
  <c r="AF40" i="18" s="1"/>
  <c r="AG40" i="18" s="1"/>
  <c r="AH40" i="18" s="1"/>
  <c r="AI40" i="18" s="1"/>
  <c r="AJ40" i="18" s="1"/>
  <c r="AK40" i="18" s="1"/>
  <c r="W33" i="18"/>
  <c r="X33" i="18" s="1"/>
  <c r="Y33" i="18" s="1"/>
  <c r="Z33" i="18" s="1"/>
  <c r="AA33" i="18" s="1"/>
  <c r="AB33" i="18" s="1"/>
  <c r="AC33" i="18" s="1"/>
  <c r="AD33" i="18" s="1"/>
  <c r="AE33" i="18" s="1"/>
  <c r="AF33" i="18" s="1"/>
  <c r="AG33" i="18" s="1"/>
  <c r="AH33" i="18" s="1"/>
  <c r="AI33" i="18" s="1"/>
  <c r="AJ33" i="18" s="1"/>
  <c r="AK33" i="18" s="1"/>
  <c r="W34" i="18"/>
  <c r="X34" i="18" s="1"/>
  <c r="Y34" i="18" s="1"/>
  <c r="Z34" i="18" s="1"/>
  <c r="AA34" i="18" s="1"/>
  <c r="AB34" i="18" s="1"/>
  <c r="AC34" i="18" s="1"/>
  <c r="AD34" i="18" s="1"/>
  <c r="AE34" i="18" s="1"/>
  <c r="AF34" i="18" s="1"/>
  <c r="AG34" i="18" s="1"/>
  <c r="AH34" i="18" s="1"/>
  <c r="AI34" i="18" s="1"/>
  <c r="AJ34" i="18" s="1"/>
  <c r="AK34" i="18" s="1"/>
  <c r="W13" i="18"/>
  <c r="X13" i="18" s="1"/>
  <c r="Y13" i="18" s="1"/>
  <c r="Z13" i="18" s="1"/>
  <c r="AA13" i="18" s="1"/>
  <c r="AB13" i="18" s="1"/>
  <c r="AC13" i="18" s="1"/>
  <c r="AD13" i="18" s="1"/>
  <c r="AE13" i="18" s="1"/>
  <c r="AF13" i="18" s="1"/>
  <c r="AG13" i="18" s="1"/>
  <c r="AH13" i="18" s="1"/>
  <c r="AI13" i="18" s="1"/>
  <c r="AJ13" i="18" s="1"/>
  <c r="AK13" i="18" s="1"/>
  <c r="W22" i="18"/>
  <c r="X22" i="18" s="1"/>
  <c r="Y22" i="18" s="1"/>
  <c r="Z22" i="18" s="1"/>
  <c r="AA22" i="18" s="1"/>
  <c r="AB22" i="18" s="1"/>
  <c r="AC22" i="18" s="1"/>
  <c r="AD22" i="18" s="1"/>
  <c r="AE22" i="18" s="1"/>
  <c r="AF22" i="18" s="1"/>
  <c r="AG22" i="18" s="1"/>
  <c r="AH22" i="18" s="1"/>
  <c r="AI22" i="18" s="1"/>
  <c r="AJ22" i="18" s="1"/>
  <c r="AK22" i="18" s="1"/>
  <c r="W21" i="18"/>
  <c r="X21" i="18" s="1"/>
  <c r="Y21" i="18" s="1"/>
  <c r="Z21" i="18" s="1"/>
  <c r="AA21" i="18" s="1"/>
  <c r="AB21" i="18" s="1"/>
  <c r="AC21" i="18" s="1"/>
  <c r="AD21" i="18" s="1"/>
  <c r="AE21" i="18" s="1"/>
  <c r="AF21" i="18" s="1"/>
  <c r="AG21" i="18" s="1"/>
  <c r="AH21" i="18" s="1"/>
  <c r="AI21" i="18" s="1"/>
  <c r="AJ21" i="18" s="1"/>
  <c r="AK21" i="18" s="1"/>
  <c r="W30" i="18"/>
  <c r="X30" i="18" s="1"/>
  <c r="Y30" i="18" s="1"/>
  <c r="Z30" i="18" s="1"/>
  <c r="AA30" i="18" s="1"/>
  <c r="AB30" i="18" s="1"/>
  <c r="AC30" i="18" s="1"/>
  <c r="AD30" i="18" s="1"/>
  <c r="AE30" i="18" s="1"/>
  <c r="AF30" i="18" s="1"/>
  <c r="AG30" i="18" s="1"/>
  <c r="AH30" i="18" s="1"/>
  <c r="AI30" i="18" s="1"/>
  <c r="AJ30" i="18" s="1"/>
  <c r="AK30" i="18" s="1"/>
  <c r="W31" i="18"/>
  <c r="X31" i="18" s="1"/>
  <c r="Y31" i="18" s="1"/>
  <c r="Z31" i="18" s="1"/>
  <c r="AA31" i="18" s="1"/>
  <c r="AB31" i="18" s="1"/>
  <c r="AC31" i="18" s="1"/>
  <c r="AD31" i="18" s="1"/>
  <c r="AE31" i="18" s="1"/>
  <c r="AF31" i="18" s="1"/>
  <c r="AG31" i="18" s="1"/>
  <c r="AH31" i="18" s="1"/>
  <c r="AI31" i="18" s="1"/>
  <c r="AJ31" i="18" s="1"/>
  <c r="AK31" i="18" s="1"/>
  <c r="W32" i="18"/>
  <c r="X32" i="18" s="1"/>
  <c r="Y32" i="18" s="1"/>
  <c r="Z32" i="18" s="1"/>
  <c r="AA32" i="18" s="1"/>
  <c r="AB32" i="18" s="1"/>
  <c r="AC32" i="18" s="1"/>
  <c r="AD32" i="18" s="1"/>
  <c r="AE32" i="18" s="1"/>
  <c r="AF32" i="18" s="1"/>
  <c r="AG32" i="18" s="1"/>
  <c r="AH32" i="18" s="1"/>
  <c r="AI32" i="18" s="1"/>
  <c r="AJ32" i="18" s="1"/>
  <c r="AK32" i="18" s="1"/>
  <c r="W36" i="18"/>
  <c r="X36" i="18" s="1"/>
  <c r="Y36" i="18" s="1"/>
  <c r="Z36" i="18" s="1"/>
  <c r="AA36" i="18" s="1"/>
  <c r="AB36" i="18" s="1"/>
  <c r="AC36" i="18" s="1"/>
  <c r="AD36" i="18" s="1"/>
  <c r="AE36" i="18" s="1"/>
  <c r="AF36" i="18" s="1"/>
  <c r="AG36" i="18" s="1"/>
  <c r="AH36" i="18" s="1"/>
  <c r="AI36" i="18" s="1"/>
  <c r="AJ36" i="18" s="1"/>
  <c r="AK36" i="18" s="1"/>
  <c r="W35" i="18"/>
  <c r="X35" i="18" s="1"/>
  <c r="Y35" i="18" s="1"/>
  <c r="Z35" i="18" s="1"/>
  <c r="AA35" i="18" s="1"/>
  <c r="AB35" i="18" s="1"/>
  <c r="AC35" i="18" s="1"/>
  <c r="AD35" i="18" s="1"/>
  <c r="AE35" i="18" s="1"/>
  <c r="AF35" i="18" s="1"/>
  <c r="AG35" i="18" s="1"/>
  <c r="AH35" i="18" s="1"/>
  <c r="AI35" i="18" s="1"/>
  <c r="AJ35" i="18" s="1"/>
  <c r="AK35" i="18" s="1"/>
  <c r="W39" i="18"/>
  <c r="X39" i="18" s="1"/>
  <c r="Y39" i="18" s="1"/>
  <c r="Z39" i="18" s="1"/>
  <c r="AA39" i="18" s="1"/>
  <c r="AB39" i="18" s="1"/>
  <c r="AC39" i="18" s="1"/>
  <c r="AD39" i="18" s="1"/>
  <c r="AE39" i="18" s="1"/>
  <c r="AF39" i="18" s="1"/>
  <c r="AG39" i="18" s="1"/>
  <c r="AH39" i="18" s="1"/>
  <c r="AI39" i="18" s="1"/>
  <c r="AJ39" i="18" s="1"/>
  <c r="AK39" i="18" s="1"/>
  <c r="W41" i="18"/>
  <c r="X41" i="18" s="1"/>
  <c r="Y41" i="18" s="1"/>
  <c r="Z41" i="18" s="1"/>
  <c r="AA41" i="18" s="1"/>
  <c r="AB41" i="18" s="1"/>
  <c r="AC41" i="18" s="1"/>
  <c r="AD41" i="18" s="1"/>
  <c r="AE41" i="18" s="1"/>
  <c r="AF41" i="18" s="1"/>
  <c r="AG41" i="18" s="1"/>
  <c r="AH41" i="18" s="1"/>
  <c r="AI41" i="18" s="1"/>
  <c r="AJ41" i="18" s="1"/>
  <c r="AK41" i="18" s="1"/>
  <c r="W17" i="18"/>
  <c r="X17" i="18" s="1"/>
  <c r="Y17" i="18" s="1"/>
  <c r="Z17" i="18" s="1"/>
  <c r="AA17" i="18" s="1"/>
  <c r="AB17" i="18" s="1"/>
  <c r="AC17" i="18" s="1"/>
  <c r="AD17" i="18" s="1"/>
  <c r="AE17" i="18" s="1"/>
  <c r="AF17" i="18" s="1"/>
  <c r="AG17" i="18" s="1"/>
  <c r="AH17" i="18" s="1"/>
  <c r="AI17" i="18" s="1"/>
  <c r="AJ17" i="18" s="1"/>
  <c r="AK17" i="18" s="1"/>
  <c r="W23" i="18"/>
  <c r="X23" i="18" s="1"/>
  <c r="Y23" i="18" s="1"/>
  <c r="Z23" i="18" s="1"/>
  <c r="AA23" i="18" s="1"/>
  <c r="AB23" i="18" s="1"/>
  <c r="AC23" i="18" s="1"/>
  <c r="AD23" i="18" s="1"/>
  <c r="AE23" i="18" s="1"/>
  <c r="AF23" i="18" s="1"/>
  <c r="AG23" i="18" s="1"/>
  <c r="AH23" i="18" s="1"/>
  <c r="AI23" i="18" s="1"/>
  <c r="AJ23" i="18" s="1"/>
  <c r="AK23" i="18" s="1"/>
  <c r="W42" i="18"/>
  <c r="X42" i="18" s="1"/>
  <c r="Y42" i="18" s="1"/>
  <c r="Z42" i="18" s="1"/>
  <c r="AA42" i="18" s="1"/>
  <c r="AB42" i="18" s="1"/>
  <c r="AC42" i="18" s="1"/>
  <c r="AD42" i="18" s="1"/>
  <c r="AE42" i="18" s="1"/>
  <c r="AF42" i="18" s="1"/>
  <c r="AG42" i="18" s="1"/>
  <c r="AH42" i="18" s="1"/>
  <c r="AI42" i="18" s="1"/>
  <c r="AJ42" i="18" s="1"/>
  <c r="AK42" i="18" s="1"/>
  <c r="W27" i="18"/>
  <c r="X27" i="18" s="1"/>
  <c r="Y27" i="18" s="1"/>
  <c r="Z27" i="18" s="1"/>
  <c r="AA27" i="18" s="1"/>
  <c r="AB27" i="18" s="1"/>
  <c r="AC27" i="18" s="1"/>
  <c r="AD27" i="18" s="1"/>
  <c r="AE27" i="18" s="1"/>
  <c r="AF27" i="18" s="1"/>
  <c r="AG27" i="18" s="1"/>
  <c r="AH27" i="18" s="1"/>
  <c r="AI27" i="18" s="1"/>
  <c r="AJ27" i="18" s="1"/>
  <c r="AK27" i="18" s="1"/>
  <c r="W28" i="18"/>
  <c r="X28" i="18" s="1"/>
  <c r="Y28" i="18" s="1"/>
  <c r="Z28" i="18" s="1"/>
  <c r="AA28" i="18" s="1"/>
  <c r="AB28" i="18" s="1"/>
  <c r="AC28" i="18" s="1"/>
  <c r="AD28" i="18" s="1"/>
  <c r="AE28" i="18" s="1"/>
  <c r="AF28" i="18" s="1"/>
  <c r="AG28" i="18" s="1"/>
  <c r="AH28" i="18" s="1"/>
  <c r="AI28" i="18" s="1"/>
  <c r="AJ28" i="18" s="1"/>
  <c r="AK28" i="18" s="1"/>
  <c r="W15" i="18"/>
  <c r="X15" i="18" s="1"/>
  <c r="Y15" i="18" s="1"/>
  <c r="Z15" i="18" s="1"/>
  <c r="AA15" i="18" s="1"/>
  <c r="AB15" i="18" s="1"/>
  <c r="AC15" i="18" s="1"/>
  <c r="AD15" i="18" s="1"/>
  <c r="AE15" i="18" s="1"/>
  <c r="AF15" i="18" s="1"/>
  <c r="AG15" i="18" s="1"/>
  <c r="AH15" i="18" s="1"/>
  <c r="AI15" i="18" s="1"/>
  <c r="AJ15" i="18" s="1"/>
  <c r="AK15" i="18" s="1"/>
  <c r="W18" i="18"/>
  <c r="X18" i="18" s="1"/>
  <c r="Y18" i="18" s="1"/>
  <c r="Z18" i="18" s="1"/>
  <c r="AA18" i="18" s="1"/>
  <c r="AB18" i="18" s="1"/>
  <c r="AC18" i="18" s="1"/>
  <c r="AD18" i="18" s="1"/>
  <c r="AE18" i="18" s="1"/>
  <c r="AF18" i="18" s="1"/>
  <c r="AG18" i="18" s="1"/>
  <c r="AH18" i="18" s="1"/>
  <c r="AI18" i="18" s="1"/>
  <c r="AJ18" i="18" s="1"/>
  <c r="AK18" i="18" s="1"/>
  <c r="W16" i="18"/>
  <c r="X16" i="18" s="1"/>
  <c r="Y16" i="18" s="1"/>
  <c r="Z16" i="18" s="1"/>
  <c r="AA16" i="18" s="1"/>
  <c r="AB16" i="18" s="1"/>
  <c r="AC16" i="18" s="1"/>
  <c r="AD16" i="18" s="1"/>
  <c r="AE16" i="18" s="1"/>
  <c r="AF16" i="18" s="1"/>
  <c r="AG16" i="18" s="1"/>
  <c r="AH16" i="18" s="1"/>
  <c r="AI16" i="18" s="1"/>
  <c r="AJ16" i="18" s="1"/>
  <c r="AK16" i="18" s="1"/>
  <c r="W14" i="18"/>
  <c r="X14" i="18" s="1"/>
  <c r="Y14" i="18" s="1"/>
  <c r="Z14" i="18" s="1"/>
  <c r="AA14" i="18" s="1"/>
  <c r="AB14" i="18" s="1"/>
  <c r="AC14" i="18" s="1"/>
  <c r="AD14" i="18" s="1"/>
  <c r="AE14" i="18" s="1"/>
  <c r="AF14" i="18" s="1"/>
  <c r="AG14" i="18" s="1"/>
  <c r="AH14" i="18" s="1"/>
  <c r="AI14" i="18" s="1"/>
  <c r="AJ14" i="18" s="1"/>
  <c r="AK14" i="18" s="1"/>
  <c r="W10" i="18"/>
  <c r="X10" i="18" s="1"/>
  <c r="Y10" i="18" s="1"/>
  <c r="Z10" i="18" s="1"/>
  <c r="AA10" i="18" s="1"/>
  <c r="AB10" i="18" s="1"/>
  <c r="AC10" i="18" s="1"/>
  <c r="AD10" i="18" s="1"/>
  <c r="AE10" i="18" s="1"/>
  <c r="AF10" i="18" s="1"/>
  <c r="AG10" i="18" s="1"/>
  <c r="AH10" i="18" s="1"/>
  <c r="AI10" i="18" s="1"/>
  <c r="AJ10" i="18" s="1"/>
  <c r="AK10" i="18" s="1"/>
  <c r="W12" i="18"/>
  <c r="X12" i="18" s="1"/>
  <c r="Y12" i="18" s="1"/>
  <c r="Z12" i="18" s="1"/>
  <c r="AA12" i="18" s="1"/>
  <c r="AB12" i="18" s="1"/>
  <c r="AC12" i="18" s="1"/>
  <c r="AD12" i="18" s="1"/>
  <c r="AE12" i="18" s="1"/>
  <c r="AF12" i="18" s="1"/>
  <c r="AG12" i="18" s="1"/>
  <c r="AH12" i="18" s="1"/>
  <c r="AI12" i="18" s="1"/>
  <c r="AJ12" i="18" s="1"/>
  <c r="AK12" i="18" s="1"/>
  <c r="W9" i="18"/>
  <c r="X9" i="18" s="1"/>
  <c r="Y9" i="18" s="1"/>
  <c r="Z9" i="18" s="1"/>
  <c r="AA9" i="18" s="1"/>
  <c r="AB9" i="18" s="1"/>
  <c r="AC9" i="18" s="1"/>
  <c r="AD9" i="18" s="1"/>
  <c r="AE9" i="18" s="1"/>
  <c r="AF9" i="18" s="1"/>
  <c r="AG9" i="18" s="1"/>
  <c r="AH9" i="18" s="1"/>
  <c r="AI9" i="18" s="1"/>
  <c r="AJ9" i="18" s="1"/>
  <c r="AK9" i="18" s="1"/>
  <c r="W7" i="18"/>
  <c r="X7" i="18" s="1"/>
  <c r="Y7" i="18" s="1"/>
  <c r="Z7" i="18" s="1"/>
  <c r="AA7" i="18" s="1"/>
  <c r="AB7" i="18" s="1"/>
  <c r="AC7" i="18" s="1"/>
  <c r="AD7" i="18" s="1"/>
  <c r="AE7" i="18" s="1"/>
  <c r="AF7" i="18" s="1"/>
  <c r="AG7" i="18" s="1"/>
  <c r="AH7" i="18" s="1"/>
  <c r="AI7" i="18" s="1"/>
  <c r="AJ7" i="18" s="1"/>
  <c r="AK7" i="18" s="1"/>
  <c r="W8" i="18"/>
  <c r="X8" i="18" s="1"/>
  <c r="Y8" i="18" s="1"/>
  <c r="Z8" i="18" s="1"/>
  <c r="AA8" i="18" s="1"/>
  <c r="AB8" i="18" s="1"/>
  <c r="AC8" i="18" s="1"/>
  <c r="AD8" i="18" s="1"/>
  <c r="AE8" i="18" s="1"/>
  <c r="AF8" i="18" s="1"/>
  <c r="AG8" i="18" s="1"/>
  <c r="AH8" i="18" s="1"/>
  <c r="AI8" i="18" s="1"/>
  <c r="AJ8" i="18" s="1"/>
  <c r="AK8" i="18" s="1"/>
  <c r="W5" i="18"/>
  <c r="X5" i="18" s="1"/>
  <c r="Y5" i="18" s="1"/>
  <c r="Z5" i="18" s="1"/>
  <c r="AA5" i="18" s="1"/>
  <c r="AB5" i="18" s="1"/>
  <c r="AC5" i="18" s="1"/>
  <c r="AD5" i="18" s="1"/>
  <c r="AE5" i="18" s="1"/>
  <c r="AF5" i="18" s="1"/>
  <c r="AG5" i="18" s="1"/>
  <c r="AH5" i="18" s="1"/>
  <c r="AI5" i="18" s="1"/>
  <c r="AJ5" i="18" s="1"/>
  <c r="AK5" i="18" s="1"/>
  <c r="W6" i="18"/>
  <c r="X6" i="18" s="1"/>
  <c r="Y6" i="18" s="1"/>
  <c r="Z6" i="18" s="1"/>
  <c r="AA6" i="18" s="1"/>
  <c r="AB6" i="18" s="1"/>
  <c r="AC6" i="18" s="1"/>
  <c r="AD6" i="18" s="1"/>
  <c r="AE6" i="18" s="1"/>
  <c r="AF6" i="18" s="1"/>
  <c r="AG6" i="18" s="1"/>
  <c r="AH6" i="18" s="1"/>
  <c r="AI6" i="18" s="1"/>
  <c r="AJ6" i="18" s="1"/>
  <c r="AK6" i="18" s="1"/>
  <c r="O25" i="17"/>
  <c r="M25" i="17"/>
  <c r="K25" i="17"/>
  <c r="I25" i="17"/>
  <c r="G25" i="17"/>
  <c r="E25" i="17"/>
  <c r="C25" i="17"/>
  <c r="R24" i="17"/>
  <c r="O24" i="17"/>
  <c r="M24" i="17"/>
  <c r="K24" i="17"/>
  <c r="I24" i="17"/>
  <c r="G24" i="17"/>
  <c r="E24" i="17"/>
  <c r="C24" i="17"/>
  <c r="V23" i="17"/>
  <c r="R23" i="17"/>
  <c r="O23" i="17"/>
  <c r="M23" i="17"/>
  <c r="K23" i="17"/>
  <c r="I23" i="17"/>
  <c r="G23" i="17"/>
  <c r="E23" i="17"/>
  <c r="C23" i="17"/>
  <c r="O22" i="17"/>
  <c r="K22" i="17"/>
  <c r="C22" i="17"/>
  <c r="O21" i="17"/>
  <c r="M21" i="17"/>
  <c r="K21" i="17"/>
  <c r="G21" i="17"/>
  <c r="C21" i="17"/>
  <c r="O19" i="17"/>
  <c r="E19" i="17"/>
  <c r="C19" i="17"/>
  <c r="O18" i="17"/>
  <c r="M18" i="17"/>
  <c r="E18" i="17"/>
  <c r="C18" i="17"/>
  <c r="O17" i="17"/>
  <c r="M17" i="17"/>
  <c r="K17" i="17"/>
  <c r="I17" i="17"/>
  <c r="E17" i="17"/>
  <c r="C17" i="17"/>
  <c r="O16" i="17"/>
  <c r="M16" i="17"/>
  <c r="K16" i="17"/>
  <c r="I16" i="17"/>
  <c r="E16" i="17"/>
  <c r="C16" i="17"/>
  <c r="O15" i="17"/>
  <c r="M15" i="17"/>
  <c r="K15" i="17"/>
  <c r="I15" i="17"/>
  <c r="E15" i="17"/>
  <c r="C15" i="17"/>
  <c r="O14" i="17"/>
  <c r="M14" i="17"/>
  <c r="K14" i="17"/>
  <c r="I14" i="17"/>
  <c r="E14" i="17"/>
  <c r="C14" i="17"/>
  <c r="O13" i="17"/>
  <c r="M13" i="17"/>
  <c r="K13" i="17"/>
  <c r="I13" i="17"/>
  <c r="E13" i="17"/>
  <c r="C13" i="17"/>
  <c r="O12" i="17"/>
  <c r="M12" i="17"/>
  <c r="K12" i="17"/>
  <c r="I12" i="17"/>
  <c r="E12" i="17"/>
  <c r="C12" i="17"/>
  <c r="E10" i="17"/>
  <c r="C10" i="17"/>
  <c r="E9" i="17"/>
  <c r="C9" i="17"/>
  <c r="V8" i="17"/>
  <c r="O8" i="17"/>
  <c r="M8" i="17"/>
  <c r="K8" i="17"/>
  <c r="I8" i="17"/>
  <c r="G8" i="17"/>
  <c r="E8" i="17"/>
  <c r="C8" i="17"/>
  <c r="O6" i="17"/>
  <c r="K6" i="17"/>
  <c r="I6" i="17"/>
  <c r="E6" i="17"/>
  <c r="C6" i="17"/>
  <c r="O5" i="17"/>
  <c r="K5" i="17"/>
  <c r="I5" i="17"/>
  <c r="E5" i="17"/>
  <c r="C5" i="17"/>
  <c r="O4" i="17"/>
  <c r="K4" i="17"/>
  <c r="C4" i="17"/>
  <c r="AK3" i="17"/>
  <c r="AJ3" i="17"/>
  <c r="AI3" i="17"/>
  <c r="AH3" i="17"/>
  <c r="AG3" i="17"/>
  <c r="AF3" i="17"/>
  <c r="AE3" i="17"/>
  <c r="AD3" i="17"/>
  <c r="AC3" i="17"/>
  <c r="AB3" i="17"/>
  <c r="AA3" i="17"/>
  <c r="Z3" i="17"/>
  <c r="Y3" i="17"/>
  <c r="X3" i="17"/>
  <c r="W23" i="17" l="1"/>
  <c r="X23" i="17" s="1"/>
  <c r="Y23" i="17" s="1"/>
  <c r="Z23" i="17" s="1"/>
  <c r="AA23" i="17" s="1"/>
  <c r="AB23" i="17" s="1"/>
  <c r="AC23" i="17" s="1"/>
  <c r="AD23" i="17" s="1"/>
  <c r="AE23" i="17" s="1"/>
  <c r="AF23" i="17" s="1"/>
  <c r="AG23" i="17" s="1"/>
  <c r="AH23" i="17" s="1"/>
  <c r="AI23" i="17" s="1"/>
  <c r="AJ23" i="17" s="1"/>
  <c r="AK23" i="17" s="1"/>
  <c r="W25" i="17"/>
  <c r="X25" i="17" s="1"/>
  <c r="Y25" i="17" s="1"/>
  <c r="Z25" i="17" s="1"/>
  <c r="AA25" i="17" s="1"/>
  <c r="AB25" i="17" s="1"/>
  <c r="AC25" i="17" s="1"/>
  <c r="AD25" i="17" s="1"/>
  <c r="AE25" i="17" s="1"/>
  <c r="AF25" i="17" s="1"/>
  <c r="AG25" i="17" s="1"/>
  <c r="AH25" i="17" s="1"/>
  <c r="AI25" i="17" s="1"/>
  <c r="AJ25" i="17" s="1"/>
  <c r="AK25" i="17" s="1"/>
  <c r="W9" i="17"/>
  <c r="X9" i="17" s="1"/>
  <c r="Y9" i="17" s="1"/>
  <c r="Z9" i="17" s="1"/>
  <c r="AA9" i="17" s="1"/>
  <c r="AB9" i="17" s="1"/>
  <c r="AC9" i="17" s="1"/>
  <c r="AD9" i="17" s="1"/>
  <c r="AE9" i="17" s="1"/>
  <c r="AF9" i="17" s="1"/>
  <c r="AG9" i="17" s="1"/>
  <c r="AH9" i="17" s="1"/>
  <c r="AI9" i="17" s="1"/>
  <c r="AJ9" i="17" s="1"/>
  <c r="AK9" i="17" s="1"/>
  <c r="W22" i="17"/>
  <c r="X22" i="17" s="1"/>
  <c r="W24" i="17"/>
  <c r="X24" i="17" s="1"/>
  <c r="Y24" i="17" s="1"/>
  <c r="Z24" i="17" s="1"/>
  <c r="AA24" i="17" s="1"/>
  <c r="AB24" i="17" s="1"/>
  <c r="AC24" i="17" s="1"/>
  <c r="AD24" i="17" s="1"/>
  <c r="AE24" i="17" s="1"/>
  <c r="AF24" i="17" s="1"/>
  <c r="AG24" i="17" s="1"/>
  <c r="AH24" i="17" s="1"/>
  <c r="AI24" i="17" s="1"/>
  <c r="AJ24" i="17" s="1"/>
  <c r="AK24" i="17" s="1"/>
  <c r="W8" i="17"/>
  <c r="X8" i="17" s="1"/>
  <c r="Y8" i="17" s="1"/>
  <c r="Z8" i="17" s="1"/>
  <c r="AA8" i="17" s="1"/>
  <c r="AB8" i="17" s="1"/>
  <c r="AC8" i="17" s="1"/>
  <c r="AD8" i="17" s="1"/>
  <c r="AE8" i="17" s="1"/>
  <c r="AF8" i="17" s="1"/>
  <c r="AG8" i="17" s="1"/>
  <c r="AH8" i="17" s="1"/>
  <c r="AI8" i="17" s="1"/>
  <c r="AJ8" i="17" s="1"/>
  <c r="AK8" i="17" s="1"/>
  <c r="W21" i="17"/>
  <c r="X21" i="17" s="1"/>
  <c r="W5" i="17"/>
  <c r="X5" i="17" s="1"/>
  <c r="Y5" i="17" s="1"/>
  <c r="Z5" i="17" s="1"/>
  <c r="AA5" i="17" s="1"/>
  <c r="AB5" i="17" s="1"/>
  <c r="AC5" i="17" s="1"/>
  <c r="AD5" i="17" s="1"/>
  <c r="AE5" i="17" s="1"/>
  <c r="AF5" i="17" s="1"/>
  <c r="AG5" i="17" s="1"/>
  <c r="AH5" i="17" s="1"/>
  <c r="AI5" i="17" s="1"/>
  <c r="AJ5" i="17" s="1"/>
  <c r="AK5" i="17" s="1"/>
  <c r="W4" i="17"/>
  <c r="X4" i="17" s="1"/>
  <c r="Y4" i="17" s="1"/>
  <c r="Z4" i="17" s="1"/>
  <c r="AA4" i="17" s="1"/>
  <c r="AB4" i="17" s="1"/>
  <c r="AC4" i="17" s="1"/>
  <c r="AD4" i="17" s="1"/>
  <c r="AE4" i="17" s="1"/>
  <c r="AF4" i="17" s="1"/>
  <c r="AG4" i="17" s="1"/>
  <c r="AH4" i="17" s="1"/>
  <c r="AI4" i="17" s="1"/>
  <c r="AJ4" i="17" s="1"/>
  <c r="AK4" i="17" s="1"/>
  <c r="W12" i="17"/>
  <c r="X12" i="17" s="1"/>
  <c r="Y12" i="17" s="1"/>
  <c r="Z12" i="17" s="1"/>
  <c r="AA12" i="17" s="1"/>
  <c r="AB12" i="17" s="1"/>
  <c r="AC12" i="17" s="1"/>
  <c r="AD12" i="17" s="1"/>
  <c r="AE12" i="17" s="1"/>
  <c r="AF12" i="17" s="1"/>
  <c r="AG12" i="17" s="1"/>
  <c r="AH12" i="17" s="1"/>
  <c r="AI12" i="17" s="1"/>
  <c r="AJ12" i="17" s="1"/>
  <c r="AK12" i="17" s="1"/>
  <c r="Y22" i="17" l="1"/>
  <c r="Z22" i="17" s="1"/>
  <c r="AA22" i="17" s="1"/>
  <c r="AB22" i="17" s="1"/>
  <c r="AC22" i="17" s="1"/>
  <c r="AD22" i="17" s="1"/>
  <c r="AE22" i="17" s="1"/>
  <c r="AF22" i="17" s="1"/>
  <c r="AG22" i="17" s="1"/>
  <c r="AH22" i="17" s="1"/>
  <c r="AI22" i="17" s="1"/>
  <c r="AJ22" i="17" s="1"/>
  <c r="AK22" i="17" s="1"/>
  <c r="Y21" i="17"/>
  <c r="Z21" i="17" s="1"/>
  <c r="AA21" i="17" s="1"/>
  <c r="AB21" i="17" s="1"/>
  <c r="AC21" i="17" s="1"/>
  <c r="AD21" i="17" s="1"/>
  <c r="AE21" i="17" s="1"/>
  <c r="AF21" i="17" s="1"/>
  <c r="AG21" i="17" s="1"/>
  <c r="AH21" i="17" s="1"/>
  <c r="AI21" i="17" s="1"/>
  <c r="AJ21" i="17" s="1"/>
  <c r="AK21" i="17" s="1"/>
  <c r="W17" i="17" l="1"/>
  <c r="X17" i="17" s="1"/>
  <c r="W10" i="17"/>
  <c r="X10" i="17" s="1"/>
  <c r="Y10" i="17" s="1"/>
  <c r="Z10" i="17" s="1"/>
  <c r="AA10" i="17" s="1"/>
  <c r="AB10" i="17" s="1"/>
  <c r="AC10" i="17" s="1"/>
  <c r="AD10" i="17" s="1"/>
  <c r="AE10" i="17" s="1"/>
  <c r="AF10" i="17" s="1"/>
  <c r="AG10" i="17" s="1"/>
  <c r="AH10" i="17" s="1"/>
  <c r="AI10" i="17" s="1"/>
  <c r="AJ10" i="17" s="1"/>
  <c r="AK10" i="17" s="1"/>
  <c r="W14" i="17"/>
  <c r="X14" i="17" s="1"/>
  <c r="Y14" i="17" s="1"/>
  <c r="Z14" i="17" s="1"/>
  <c r="AA14" i="17" s="1"/>
  <c r="AB14" i="17" s="1"/>
  <c r="AC14" i="17" s="1"/>
  <c r="AD14" i="17" s="1"/>
  <c r="AE14" i="17" s="1"/>
  <c r="AF14" i="17" s="1"/>
  <c r="AG14" i="17" s="1"/>
  <c r="AH14" i="17" s="1"/>
  <c r="AI14" i="17" s="1"/>
  <c r="AJ14" i="17" s="1"/>
  <c r="AK14" i="17" s="1"/>
  <c r="W19" i="17"/>
  <c r="X19" i="17" s="1"/>
  <c r="Y19" i="17" s="1"/>
  <c r="Z19" i="17" s="1"/>
  <c r="AA19" i="17" s="1"/>
  <c r="AB19" i="17" s="1"/>
  <c r="AC19" i="17" s="1"/>
  <c r="AD19" i="17" s="1"/>
  <c r="AE19" i="17" s="1"/>
  <c r="AF19" i="17" s="1"/>
  <c r="AG19" i="17" s="1"/>
  <c r="AH19" i="17" s="1"/>
  <c r="AI19" i="17" s="1"/>
  <c r="AJ19" i="17" s="1"/>
  <c r="AK19" i="17" s="1"/>
  <c r="W15" i="17"/>
  <c r="X15" i="17" s="1"/>
  <c r="Y15" i="17" s="1"/>
  <c r="Z15" i="17" s="1"/>
  <c r="AA15" i="17" s="1"/>
  <c r="AB15" i="17" s="1"/>
  <c r="AC15" i="17" s="1"/>
  <c r="AD15" i="17" s="1"/>
  <c r="AE15" i="17" s="1"/>
  <c r="AF15" i="17" s="1"/>
  <c r="AG15" i="17" s="1"/>
  <c r="AH15" i="17" s="1"/>
  <c r="AI15" i="17" s="1"/>
  <c r="AJ15" i="17" s="1"/>
  <c r="AK15" i="17" s="1"/>
  <c r="W6" i="17"/>
  <c r="X6" i="17" s="1"/>
  <c r="Y6" i="17" s="1"/>
  <c r="Z6" i="17" s="1"/>
  <c r="AA6" i="17" s="1"/>
  <c r="AB6" i="17" s="1"/>
  <c r="AC6" i="17" s="1"/>
  <c r="AD6" i="17" s="1"/>
  <c r="AE6" i="17" s="1"/>
  <c r="AF6" i="17" s="1"/>
  <c r="AG6" i="17" s="1"/>
  <c r="AH6" i="17" s="1"/>
  <c r="AI6" i="17" s="1"/>
  <c r="AJ6" i="17" s="1"/>
  <c r="AK6" i="17" s="1"/>
  <c r="W18" i="17"/>
  <c r="X18" i="17" s="1"/>
  <c r="Y18" i="17" s="1"/>
  <c r="Z18" i="17" s="1"/>
  <c r="AA18" i="17" s="1"/>
  <c r="AB18" i="17" s="1"/>
  <c r="AC18" i="17" s="1"/>
  <c r="AD18" i="17" s="1"/>
  <c r="AE18" i="17" s="1"/>
  <c r="AF18" i="17" s="1"/>
  <c r="AG18" i="17" s="1"/>
  <c r="AH18" i="17" s="1"/>
  <c r="AI18" i="17" s="1"/>
  <c r="AJ18" i="17" s="1"/>
  <c r="AK18" i="17" s="1"/>
  <c r="W16" i="17"/>
  <c r="X16" i="17" s="1"/>
  <c r="Y16" i="17" s="1"/>
  <c r="Z16" i="17" s="1"/>
  <c r="AA16" i="17" s="1"/>
  <c r="AB16" i="17" s="1"/>
  <c r="AC16" i="17" s="1"/>
  <c r="AD16" i="17" s="1"/>
  <c r="AE16" i="17" s="1"/>
  <c r="AF16" i="17" s="1"/>
  <c r="AG16" i="17" s="1"/>
  <c r="AH16" i="17" s="1"/>
  <c r="AI16" i="17" s="1"/>
  <c r="AJ16" i="17" s="1"/>
  <c r="AK16" i="17" s="1"/>
  <c r="W13" i="17"/>
  <c r="X13" i="17" s="1"/>
  <c r="Y13" i="17" s="1"/>
  <c r="Z13" i="17" s="1"/>
  <c r="AA13" i="17" s="1"/>
  <c r="AB13" i="17" s="1"/>
  <c r="AC13" i="17" s="1"/>
  <c r="AD13" i="17" s="1"/>
  <c r="AE13" i="17" s="1"/>
  <c r="AF13" i="17" s="1"/>
  <c r="AG13" i="17" s="1"/>
  <c r="AH13" i="17" s="1"/>
  <c r="AI13" i="17" s="1"/>
  <c r="AJ13" i="17" s="1"/>
  <c r="AK13" i="17" s="1"/>
  <c r="Y17" i="17" l="1"/>
  <c r="Z17" i="17" s="1"/>
  <c r="AA17" i="17" s="1"/>
  <c r="AB17" i="17" s="1"/>
  <c r="AC17" i="17" s="1"/>
  <c r="AD17" i="17" s="1"/>
  <c r="AE17" i="17" s="1"/>
  <c r="AF17" i="17" s="1"/>
  <c r="AG17" i="17" s="1"/>
  <c r="AH17" i="17" s="1"/>
  <c r="AI17" i="17" s="1"/>
  <c r="AJ17" i="17" s="1"/>
  <c r="AK17" i="17" s="1"/>
  <c r="C118" i="8" l="1"/>
  <c r="C117" i="8"/>
  <c r="C116" i="8"/>
  <c r="C115" i="8"/>
  <c r="C114" i="8"/>
  <c r="E118" i="8"/>
  <c r="E117" i="8"/>
  <c r="E116" i="8"/>
  <c r="E115" i="8"/>
  <c r="E114" i="8"/>
  <c r="I117" i="8"/>
  <c r="I115" i="8"/>
  <c r="K117" i="8"/>
  <c r="K115" i="8"/>
  <c r="K114" i="8"/>
  <c r="O118" i="8"/>
  <c r="O117" i="8"/>
  <c r="O116" i="8"/>
  <c r="O115" i="8"/>
  <c r="O114" i="8"/>
  <c r="E112" i="8"/>
  <c r="E111" i="8"/>
  <c r="E110" i="8"/>
  <c r="W114" i="8" l="1"/>
  <c r="X114" i="8" s="1"/>
  <c r="Y114" i="8" s="1"/>
  <c r="Z114" i="8" s="1"/>
  <c r="AA114" i="8" s="1"/>
  <c r="AB114" i="8" s="1"/>
  <c r="AC114" i="8" s="1"/>
  <c r="AD114" i="8" s="1"/>
  <c r="AE114" i="8" s="1"/>
  <c r="AF114" i="8" s="1"/>
  <c r="AG114" i="8" s="1"/>
  <c r="AH114" i="8" s="1"/>
  <c r="AI114" i="8" s="1"/>
  <c r="AJ114" i="8" s="1"/>
  <c r="AK114" i="8" s="1"/>
  <c r="W116" i="8"/>
  <c r="X116" i="8" s="1"/>
  <c r="Y116" i="8" s="1"/>
  <c r="Z116" i="8" s="1"/>
  <c r="AA116" i="8" s="1"/>
  <c r="AB116" i="8" s="1"/>
  <c r="AC116" i="8" s="1"/>
  <c r="AD116" i="8" s="1"/>
  <c r="AE116" i="8" s="1"/>
  <c r="AF116" i="8" s="1"/>
  <c r="AG116" i="8" s="1"/>
  <c r="AH116" i="8" s="1"/>
  <c r="AI116" i="8" s="1"/>
  <c r="AJ116" i="8" s="1"/>
  <c r="AK116" i="8" s="1"/>
  <c r="W117" i="8"/>
  <c r="X117" i="8" s="1"/>
  <c r="Y117" i="8" s="1"/>
  <c r="Z117" i="8" s="1"/>
  <c r="AA117" i="8" s="1"/>
  <c r="AB117" i="8" s="1"/>
  <c r="AC117" i="8" s="1"/>
  <c r="AD117" i="8" s="1"/>
  <c r="AE117" i="8" s="1"/>
  <c r="AF117" i="8" s="1"/>
  <c r="AG117" i="8" s="1"/>
  <c r="AH117" i="8" s="1"/>
  <c r="AI117" i="8" s="1"/>
  <c r="AJ117" i="8" s="1"/>
  <c r="AK117" i="8" s="1"/>
  <c r="W115" i="8"/>
  <c r="X115" i="8" s="1"/>
  <c r="Y115" i="8" s="1"/>
  <c r="Z115" i="8" s="1"/>
  <c r="AA115" i="8" s="1"/>
  <c r="AB115" i="8" s="1"/>
  <c r="AC115" i="8" s="1"/>
  <c r="AD115" i="8" s="1"/>
  <c r="AE115" i="8" s="1"/>
  <c r="AF115" i="8" s="1"/>
  <c r="AG115" i="8" s="1"/>
  <c r="AH115" i="8" s="1"/>
  <c r="AI115" i="8" s="1"/>
  <c r="AJ115" i="8" s="1"/>
  <c r="AK115" i="8" s="1"/>
  <c r="W118" i="8"/>
  <c r="X118" i="8" s="1"/>
  <c r="Y118" i="8" s="1"/>
  <c r="Z118" i="8" s="1"/>
  <c r="AA118" i="8" s="1"/>
  <c r="AB118" i="8" s="1"/>
  <c r="AC118" i="8" s="1"/>
  <c r="AD118" i="8" s="1"/>
  <c r="AE118" i="8" s="1"/>
  <c r="AF118" i="8" s="1"/>
  <c r="AG118" i="8" s="1"/>
  <c r="AH118" i="8" s="1"/>
  <c r="AI118" i="8" s="1"/>
  <c r="AJ118" i="8" s="1"/>
  <c r="AK118" i="8" s="1"/>
  <c r="E32" i="12"/>
  <c r="F32" i="12" s="1"/>
  <c r="G32" i="12" s="1"/>
  <c r="H32" i="12" s="1"/>
  <c r="I32" i="12" s="1"/>
  <c r="J32" i="12" s="1"/>
  <c r="K32" i="12" s="1"/>
  <c r="L32" i="12" s="1"/>
  <c r="M32" i="12" s="1"/>
  <c r="N32" i="12" s="1"/>
  <c r="O32" i="12" s="1"/>
  <c r="P32" i="12" s="1"/>
  <c r="Q32" i="12" s="1"/>
  <c r="E29" i="12"/>
  <c r="F29" i="12" s="1"/>
  <c r="G29" i="12" s="1"/>
  <c r="H29" i="12" s="1"/>
  <c r="I29" i="12" s="1"/>
  <c r="J29" i="12" s="1"/>
  <c r="K29" i="12" s="1"/>
  <c r="L29" i="12" s="1"/>
  <c r="M29" i="12" s="1"/>
  <c r="N29" i="12" s="1"/>
  <c r="O29" i="12" s="1"/>
  <c r="P29" i="12" s="1"/>
  <c r="Q29" i="12" s="1"/>
  <c r="E27" i="12"/>
  <c r="F27" i="12" s="1"/>
  <c r="G27" i="12" s="1"/>
  <c r="H27" i="12" s="1"/>
  <c r="I27" i="12" s="1"/>
  <c r="J27" i="12" s="1"/>
  <c r="K27" i="12" s="1"/>
  <c r="L27" i="12" s="1"/>
  <c r="M27" i="12" s="1"/>
  <c r="N27" i="12" s="1"/>
  <c r="O27" i="12" s="1"/>
  <c r="P27" i="12" s="1"/>
  <c r="Q27" i="12" s="1"/>
  <c r="E25" i="12"/>
  <c r="F25" i="12" s="1"/>
  <c r="G25" i="12" s="1"/>
  <c r="H25" i="12" s="1"/>
  <c r="I25" i="12" s="1"/>
  <c r="J25" i="12" s="1"/>
  <c r="K25" i="12" s="1"/>
  <c r="L25" i="12" s="1"/>
  <c r="M25" i="12" s="1"/>
  <c r="N25" i="12" s="1"/>
  <c r="O25" i="12" s="1"/>
  <c r="P25" i="12" s="1"/>
  <c r="Q25" i="12" s="1"/>
  <c r="E23" i="12"/>
  <c r="F23" i="12" s="1"/>
  <c r="G23" i="12" s="1"/>
  <c r="H23" i="12" s="1"/>
  <c r="I23" i="12" s="1"/>
  <c r="J23" i="12" s="1"/>
  <c r="K23" i="12" s="1"/>
  <c r="L23" i="12" s="1"/>
  <c r="M23" i="12" s="1"/>
  <c r="N23" i="12" s="1"/>
  <c r="O23" i="12" s="1"/>
  <c r="P23" i="12" s="1"/>
  <c r="Q23" i="12" s="1"/>
  <c r="E21" i="12"/>
  <c r="F21" i="12" s="1"/>
  <c r="G21" i="12" s="1"/>
  <c r="H21" i="12" s="1"/>
  <c r="I21" i="12" s="1"/>
  <c r="J21" i="12" s="1"/>
  <c r="K21" i="12" s="1"/>
  <c r="L21" i="12" s="1"/>
  <c r="M21" i="12" s="1"/>
  <c r="N21" i="12" s="1"/>
  <c r="O21" i="12" s="1"/>
  <c r="P21" i="12" s="1"/>
  <c r="Q21" i="12" s="1"/>
  <c r="E19" i="12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E17" i="12"/>
  <c r="F17" i="12" s="1"/>
  <c r="G17" i="12" s="1"/>
  <c r="H17" i="12" s="1"/>
  <c r="I17" i="12" s="1"/>
  <c r="J17" i="12" s="1"/>
  <c r="K17" i="12" s="1"/>
  <c r="L17" i="12" s="1"/>
  <c r="M17" i="12" s="1"/>
  <c r="N17" i="12" s="1"/>
  <c r="O17" i="12" s="1"/>
  <c r="P17" i="12" s="1"/>
  <c r="Q17" i="12" s="1"/>
  <c r="AK3" i="15"/>
  <c r="AJ3" i="15"/>
  <c r="AI3" i="15"/>
  <c r="AH3" i="15"/>
  <c r="AG3" i="15"/>
  <c r="AF3" i="15"/>
  <c r="AE3" i="15"/>
  <c r="AD3" i="15"/>
  <c r="AC3" i="15"/>
  <c r="AB3" i="15"/>
  <c r="AA3" i="15"/>
  <c r="Z3" i="15"/>
  <c r="Y3" i="15"/>
  <c r="X3" i="15"/>
  <c r="AK3" i="13"/>
  <c r="AJ3" i="13"/>
  <c r="AI3" i="13"/>
  <c r="AH3" i="13"/>
  <c r="AG3" i="13"/>
  <c r="AF3" i="13"/>
  <c r="AE3" i="13"/>
  <c r="AD3" i="13"/>
  <c r="AC3" i="13"/>
  <c r="AB3" i="13"/>
  <c r="AA3" i="13"/>
  <c r="Z3" i="13"/>
  <c r="Y3" i="13"/>
  <c r="AK3" i="14"/>
  <c r="AJ3" i="14"/>
  <c r="AI3" i="14"/>
  <c r="AH3" i="14"/>
  <c r="AG3" i="14"/>
  <c r="AF3" i="14"/>
  <c r="AE3" i="14"/>
  <c r="AD3" i="14"/>
  <c r="AC3" i="14"/>
  <c r="AB3" i="14"/>
  <c r="AA3" i="14"/>
  <c r="Z3" i="14"/>
  <c r="Y3" i="14"/>
  <c r="AH3" i="3"/>
  <c r="AI3" i="3"/>
  <c r="AJ3" i="3"/>
  <c r="AK3" i="3"/>
  <c r="AG3" i="3"/>
  <c r="O19" i="15"/>
  <c r="E19" i="15"/>
  <c r="C19" i="15"/>
  <c r="O18" i="15"/>
  <c r="M18" i="15"/>
  <c r="E18" i="15"/>
  <c r="C18" i="15"/>
  <c r="O17" i="15"/>
  <c r="M17" i="15"/>
  <c r="K17" i="15"/>
  <c r="I17" i="15"/>
  <c r="E17" i="15"/>
  <c r="C17" i="15"/>
  <c r="O16" i="15"/>
  <c r="M16" i="15"/>
  <c r="K16" i="15"/>
  <c r="I16" i="15"/>
  <c r="E16" i="15"/>
  <c r="C16" i="15"/>
  <c r="O15" i="15"/>
  <c r="M15" i="15"/>
  <c r="K15" i="15"/>
  <c r="I15" i="15"/>
  <c r="E15" i="15"/>
  <c r="C15" i="15"/>
  <c r="O14" i="15"/>
  <c r="M14" i="15"/>
  <c r="K14" i="15"/>
  <c r="I14" i="15"/>
  <c r="E14" i="15"/>
  <c r="C14" i="15"/>
  <c r="O13" i="15"/>
  <c r="M13" i="15"/>
  <c r="K13" i="15"/>
  <c r="I13" i="15"/>
  <c r="E13" i="15"/>
  <c r="C13" i="15"/>
  <c r="O12" i="15"/>
  <c r="M12" i="15"/>
  <c r="K12" i="15"/>
  <c r="I12" i="15"/>
  <c r="E12" i="15"/>
  <c r="C12" i="15"/>
  <c r="E10" i="15"/>
  <c r="C10" i="15"/>
  <c r="E9" i="15"/>
  <c r="C9" i="15"/>
  <c r="V8" i="15"/>
  <c r="O8" i="15"/>
  <c r="M8" i="15"/>
  <c r="K8" i="15"/>
  <c r="I8" i="15"/>
  <c r="G8" i="15"/>
  <c r="E8" i="15"/>
  <c r="C8" i="15"/>
  <c r="O6" i="15"/>
  <c r="K6" i="15"/>
  <c r="I6" i="15"/>
  <c r="E6" i="15"/>
  <c r="C6" i="15"/>
  <c r="O5" i="15"/>
  <c r="K5" i="15"/>
  <c r="I5" i="15"/>
  <c r="E5" i="15"/>
  <c r="C5" i="15"/>
  <c r="O4" i="15"/>
  <c r="K4" i="15"/>
  <c r="C4" i="15"/>
  <c r="Y23" i="15" l="1"/>
  <c r="Z23" i="15" s="1"/>
  <c r="AA23" i="15" s="1"/>
  <c r="AB23" i="15" s="1"/>
  <c r="AC23" i="15" s="1"/>
  <c r="AD23" i="15" s="1"/>
  <c r="AE23" i="15" s="1"/>
  <c r="AF23" i="15" s="1"/>
  <c r="AG23" i="15" s="1"/>
  <c r="AH23" i="15" s="1"/>
  <c r="AI23" i="15" s="1"/>
  <c r="AJ23" i="15" s="1"/>
  <c r="AK23" i="15" s="1"/>
  <c r="Y22" i="15"/>
  <c r="Z22" i="15" s="1"/>
  <c r="AA22" i="15" s="1"/>
  <c r="AB22" i="15" s="1"/>
  <c r="AC22" i="15" s="1"/>
  <c r="AD22" i="15" s="1"/>
  <c r="AE22" i="15" s="1"/>
  <c r="AF22" i="15" s="1"/>
  <c r="AG22" i="15" s="1"/>
  <c r="AH22" i="15" s="1"/>
  <c r="AI22" i="15" s="1"/>
  <c r="AJ22" i="15" s="1"/>
  <c r="AK22" i="15" s="1"/>
  <c r="Y21" i="15"/>
  <c r="Z21" i="15" s="1"/>
  <c r="AA21" i="15" s="1"/>
  <c r="AB21" i="15" s="1"/>
  <c r="AC21" i="15" s="1"/>
  <c r="AD21" i="15" s="1"/>
  <c r="AE21" i="15" s="1"/>
  <c r="AF21" i="15" s="1"/>
  <c r="AG21" i="15" s="1"/>
  <c r="AH21" i="15" s="1"/>
  <c r="AI21" i="15" s="1"/>
  <c r="AJ21" i="15" s="1"/>
  <c r="AK21" i="15" s="1"/>
  <c r="W19" i="15" l="1"/>
  <c r="X19" i="15" s="1"/>
  <c r="Y19" i="15" s="1"/>
  <c r="Z19" i="15" s="1"/>
  <c r="AA19" i="15" s="1"/>
  <c r="AB19" i="15" s="1"/>
  <c r="AC19" i="15" s="1"/>
  <c r="AD19" i="15" s="1"/>
  <c r="AE19" i="15" s="1"/>
  <c r="AF19" i="15" s="1"/>
  <c r="AG19" i="15" s="1"/>
  <c r="AH19" i="15" s="1"/>
  <c r="AI19" i="15" s="1"/>
  <c r="AJ19" i="15" s="1"/>
  <c r="AK19" i="15" s="1"/>
  <c r="W4" i="15"/>
  <c r="X4" i="15" s="1"/>
  <c r="Y4" i="15" s="1"/>
  <c r="Z4" i="15" s="1"/>
  <c r="AA4" i="15" s="1"/>
  <c r="AB4" i="15" s="1"/>
  <c r="AC4" i="15" s="1"/>
  <c r="AD4" i="15" s="1"/>
  <c r="AE4" i="15" s="1"/>
  <c r="AF4" i="15" s="1"/>
  <c r="AG4" i="15" s="1"/>
  <c r="AH4" i="15" s="1"/>
  <c r="AI4" i="15" s="1"/>
  <c r="AJ4" i="15" s="1"/>
  <c r="AK4" i="15" s="1"/>
  <c r="W18" i="15"/>
  <c r="X18" i="15" s="1"/>
  <c r="Y18" i="15" s="1"/>
  <c r="Z18" i="15" s="1"/>
  <c r="AA18" i="15" s="1"/>
  <c r="AB18" i="15" s="1"/>
  <c r="AC18" i="15" s="1"/>
  <c r="AD18" i="15" s="1"/>
  <c r="AE18" i="15" s="1"/>
  <c r="AF18" i="15" s="1"/>
  <c r="AG18" i="15" s="1"/>
  <c r="AH18" i="15" s="1"/>
  <c r="AI18" i="15" s="1"/>
  <c r="AJ18" i="15" s="1"/>
  <c r="AK18" i="15" s="1"/>
  <c r="W17" i="15"/>
  <c r="X17" i="15" s="1"/>
  <c r="Y17" i="15" s="1"/>
  <c r="Z17" i="15" s="1"/>
  <c r="AA17" i="15" s="1"/>
  <c r="AB17" i="15" s="1"/>
  <c r="AC17" i="15" s="1"/>
  <c r="AD17" i="15" s="1"/>
  <c r="AE17" i="15" s="1"/>
  <c r="AF17" i="15" s="1"/>
  <c r="AG17" i="15" s="1"/>
  <c r="AH17" i="15" s="1"/>
  <c r="AI17" i="15" s="1"/>
  <c r="AJ17" i="15" s="1"/>
  <c r="AK17" i="15" s="1"/>
  <c r="W16" i="15"/>
  <c r="X16" i="15" s="1"/>
  <c r="Y16" i="15" s="1"/>
  <c r="Z16" i="15" s="1"/>
  <c r="AA16" i="15" s="1"/>
  <c r="AB16" i="15" s="1"/>
  <c r="AC16" i="15" s="1"/>
  <c r="AD16" i="15" s="1"/>
  <c r="AE16" i="15" s="1"/>
  <c r="AF16" i="15" s="1"/>
  <c r="AG16" i="15" s="1"/>
  <c r="AH16" i="15" s="1"/>
  <c r="AI16" i="15" s="1"/>
  <c r="AJ16" i="15" s="1"/>
  <c r="AK16" i="15" s="1"/>
  <c r="W15" i="15"/>
  <c r="X15" i="15" s="1"/>
  <c r="Y15" i="15" s="1"/>
  <c r="Z15" i="15" s="1"/>
  <c r="AA15" i="15" s="1"/>
  <c r="AB15" i="15" s="1"/>
  <c r="AC15" i="15" s="1"/>
  <c r="AD15" i="15" s="1"/>
  <c r="AE15" i="15" s="1"/>
  <c r="AF15" i="15" s="1"/>
  <c r="AG15" i="15" s="1"/>
  <c r="AH15" i="15" s="1"/>
  <c r="AI15" i="15" s="1"/>
  <c r="AJ15" i="15" s="1"/>
  <c r="AK15" i="15" s="1"/>
  <c r="W14" i="15"/>
  <c r="X14" i="15" s="1"/>
  <c r="Y14" i="15" s="1"/>
  <c r="Z14" i="15" s="1"/>
  <c r="AA14" i="15" s="1"/>
  <c r="AB14" i="15" s="1"/>
  <c r="AC14" i="15" s="1"/>
  <c r="AD14" i="15" s="1"/>
  <c r="AE14" i="15" s="1"/>
  <c r="AF14" i="15" s="1"/>
  <c r="AG14" i="15" s="1"/>
  <c r="AH14" i="15" s="1"/>
  <c r="AI14" i="15" s="1"/>
  <c r="AJ14" i="15" s="1"/>
  <c r="AK14" i="15" s="1"/>
  <c r="W13" i="15"/>
  <c r="X13" i="15" s="1"/>
  <c r="Y13" i="15" s="1"/>
  <c r="Z13" i="15" s="1"/>
  <c r="AA13" i="15" s="1"/>
  <c r="AB13" i="15" s="1"/>
  <c r="AC13" i="15" s="1"/>
  <c r="AD13" i="15" s="1"/>
  <c r="AE13" i="15" s="1"/>
  <c r="AF13" i="15" s="1"/>
  <c r="AG13" i="15" s="1"/>
  <c r="AH13" i="15" s="1"/>
  <c r="AI13" i="15" s="1"/>
  <c r="AJ13" i="15" s="1"/>
  <c r="AK13" i="15" s="1"/>
  <c r="W12" i="15"/>
  <c r="X12" i="15" s="1"/>
  <c r="Y12" i="15" s="1"/>
  <c r="Z12" i="15" s="1"/>
  <c r="AA12" i="15" s="1"/>
  <c r="AB12" i="15" s="1"/>
  <c r="AC12" i="15" s="1"/>
  <c r="AD12" i="15" s="1"/>
  <c r="AE12" i="15" s="1"/>
  <c r="AF12" i="15" s="1"/>
  <c r="AG12" i="15" s="1"/>
  <c r="AH12" i="15" s="1"/>
  <c r="AI12" i="15" s="1"/>
  <c r="AJ12" i="15" s="1"/>
  <c r="AK12" i="15" s="1"/>
  <c r="W6" i="15"/>
  <c r="X6" i="15" s="1"/>
  <c r="Y6" i="15" s="1"/>
  <c r="Z6" i="15" s="1"/>
  <c r="AA6" i="15" s="1"/>
  <c r="AB6" i="15" s="1"/>
  <c r="AC6" i="15" s="1"/>
  <c r="AD6" i="15" s="1"/>
  <c r="AE6" i="15" s="1"/>
  <c r="AF6" i="15" s="1"/>
  <c r="AG6" i="15" s="1"/>
  <c r="AH6" i="15" s="1"/>
  <c r="AI6" i="15" s="1"/>
  <c r="AJ6" i="15" s="1"/>
  <c r="AK6" i="15" s="1"/>
  <c r="W5" i="15"/>
  <c r="X5" i="15" s="1"/>
  <c r="Y5" i="15" s="1"/>
  <c r="Z5" i="15" s="1"/>
  <c r="AA5" i="15" s="1"/>
  <c r="AB5" i="15" s="1"/>
  <c r="AC5" i="15" s="1"/>
  <c r="AD5" i="15" s="1"/>
  <c r="AE5" i="15" s="1"/>
  <c r="AF5" i="15" s="1"/>
  <c r="AG5" i="15" s="1"/>
  <c r="AH5" i="15" s="1"/>
  <c r="AI5" i="15" s="1"/>
  <c r="AJ5" i="15" s="1"/>
  <c r="AK5" i="15" s="1"/>
  <c r="W10" i="15"/>
  <c r="X10" i="15" s="1"/>
  <c r="Y10" i="15" s="1"/>
  <c r="Z10" i="15" s="1"/>
  <c r="AA10" i="15" s="1"/>
  <c r="AB10" i="15" s="1"/>
  <c r="AC10" i="15" s="1"/>
  <c r="AD10" i="15" s="1"/>
  <c r="AE10" i="15" s="1"/>
  <c r="AF10" i="15" s="1"/>
  <c r="AG10" i="15" s="1"/>
  <c r="AH10" i="15" s="1"/>
  <c r="AI10" i="15" s="1"/>
  <c r="AJ10" i="15" s="1"/>
  <c r="AK10" i="15" s="1"/>
  <c r="W9" i="15"/>
  <c r="X9" i="15" s="1"/>
  <c r="Y9" i="15" s="1"/>
  <c r="Z9" i="15" s="1"/>
  <c r="AA9" i="15" s="1"/>
  <c r="AB9" i="15" s="1"/>
  <c r="AC9" i="15" s="1"/>
  <c r="AD9" i="15" s="1"/>
  <c r="AE9" i="15" s="1"/>
  <c r="AF9" i="15" s="1"/>
  <c r="AG9" i="15" s="1"/>
  <c r="AH9" i="15" s="1"/>
  <c r="AI9" i="15" s="1"/>
  <c r="AJ9" i="15" s="1"/>
  <c r="AK9" i="15" s="1"/>
  <c r="W8" i="15"/>
  <c r="X8" i="15" s="1"/>
  <c r="Y8" i="15" s="1"/>
  <c r="Z8" i="15" s="1"/>
  <c r="AA8" i="15" s="1"/>
  <c r="AB8" i="15" s="1"/>
  <c r="AC8" i="15" s="1"/>
  <c r="AD8" i="15" s="1"/>
  <c r="AE8" i="15" s="1"/>
  <c r="AF8" i="15" s="1"/>
  <c r="AG8" i="15" s="1"/>
  <c r="AH8" i="15" s="1"/>
  <c r="AI8" i="15" s="1"/>
  <c r="AJ8" i="15" s="1"/>
  <c r="AK8" i="15" s="1"/>
  <c r="X3" i="13"/>
  <c r="X3" i="14"/>
  <c r="Y3" i="3"/>
  <c r="Z3" i="3"/>
  <c r="AA3" i="3"/>
  <c r="AB3" i="3"/>
  <c r="AC3" i="3"/>
  <c r="AD3" i="3"/>
  <c r="AE3" i="3"/>
  <c r="AF3" i="3"/>
  <c r="X3" i="3"/>
  <c r="R10" i="14"/>
  <c r="O10" i="14"/>
  <c r="O8" i="14"/>
  <c r="O7" i="14"/>
  <c r="O6" i="14"/>
  <c r="O5" i="14"/>
  <c r="O4" i="14"/>
  <c r="M8" i="14"/>
  <c r="M6" i="14"/>
  <c r="M5" i="14"/>
  <c r="M4" i="14"/>
  <c r="K8" i="14"/>
  <c r="K6" i="14"/>
  <c r="K5" i="14"/>
  <c r="K4" i="14"/>
  <c r="I10" i="14"/>
  <c r="I8" i="14"/>
  <c r="I6" i="14"/>
  <c r="I5" i="14"/>
  <c r="I4" i="14"/>
  <c r="E10" i="14"/>
  <c r="E9" i="14"/>
  <c r="E8" i="14"/>
  <c r="E7" i="14"/>
  <c r="E6" i="14"/>
  <c r="E5" i="14"/>
  <c r="E4" i="14"/>
  <c r="C9" i="14"/>
  <c r="C8" i="14"/>
  <c r="C7" i="14"/>
  <c r="C6" i="14"/>
  <c r="C5" i="14"/>
  <c r="C4" i="14"/>
  <c r="V42" i="13"/>
  <c r="M49" i="13"/>
  <c r="E49" i="13"/>
  <c r="C49" i="13"/>
  <c r="M48" i="13"/>
  <c r="K48" i="13"/>
  <c r="I48" i="13"/>
  <c r="E48" i="13"/>
  <c r="C48" i="13"/>
  <c r="M47" i="13"/>
  <c r="E47" i="13"/>
  <c r="C47" i="13"/>
  <c r="M46" i="13"/>
  <c r="K46" i="13"/>
  <c r="I46" i="13"/>
  <c r="E46" i="13"/>
  <c r="C46" i="13"/>
  <c r="O45" i="13"/>
  <c r="G45" i="13"/>
  <c r="O44" i="13"/>
  <c r="M44" i="13"/>
  <c r="K44" i="13"/>
  <c r="I44" i="13"/>
  <c r="G44" i="13"/>
  <c r="E44" i="13"/>
  <c r="C44" i="13"/>
  <c r="R43" i="13"/>
  <c r="O43" i="13"/>
  <c r="M43" i="13"/>
  <c r="K43" i="13"/>
  <c r="I43" i="13"/>
  <c r="G43" i="13"/>
  <c r="E43" i="13"/>
  <c r="C43" i="13"/>
  <c r="R42" i="13"/>
  <c r="O42" i="13"/>
  <c r="M42" i="13"/>
  <c r="K42" i="13"/>
  <c r="I42" i="13"/>
  <c r="G42" i="13"/>
  <c r="E42" i="13"/>
  <c r="C42" i="1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0" i="3"/>
  <c r="C19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I61" i="3"/>
  <c r="I59" i="3"/>
  <c r="I58" i="3"/>
  <c r="I57" i="3"/>
  <c r="I55" i="3"/>
  <c r="I53" i="3"/>
  <c r="I52" i="3"/>
  <c r="I51" i="3"/>
  <c r="I50" i="3"/>
  <c r="I49" i="3"/>
  <c r="I48" i="3"/>
  <c r="I47" i="3"/>
  <c r="I45" i="3"/>
  <c r="I44" i="3"/>
  <c r="I43" i="3"/>
  <c r="I42" i="3"/>
  <c r="I40" i="3"/>
  <c r="I38" i="3"/>
  <c r="I37" i="3"/>
  <c r="I36" i="3"/>
  <c r="I33" i="3"/>
  <c r="I30" i="3"/>
  <c r="I29" i="3"/>
  <c r="I28" i="3"/>
  <c r="I27" i="3"/>
  <c r="I26" i="3"/>
  <c r="I24" i="3"/>
  <c r="I23" i="3"/>
  <c r="I22" i="3"/>
  <c r="I18" i="3"/>
  <c r="I17" i="3"/>
  <c r="I15" i="3"/>
  <c r="I12" i="3"/>
  <c r="I11" i="3"/>
  <c r="I7" i="3"/>
  <c r="I5" i="3"/>
  <c r="I4" i="3"/>
  <c r="K60" i="3"/>
  <c r="K59" i="3"/>
  <c r="K58" i="3"/>
  <c r="K55" i="3"/>
  <c r="K53" i="3"/>
  <c r="K52" i="3"/>
  <c r="K51" i="3"/>
  <c r="K50" i="3"/>
  <c r="K49" i="3"/>
  <c r="K48" i="3"/>
  <c r="K47" i="3"/>
  <c r="K45" i="3"/>
  <c r="K44" i="3"/>
  <c r="K43" i="3"/>
  <c r="K42" i="3"/>
  <c r="K39" i="3"/>
  <c r="K38" i="3"/>
  <c r="K37" i="3"/>
  <c r="K33" i="3"/>
  <c r="K30" i="3"/>
  <c r="K29" i="3"/>
  <c r="K28" i="3"/>
  <c r="K27" i="3"/>
  <c r="K26" i="3"/>
  <c r="K24" i="3"/>
  <c r="K23" i="3"/>
  <c r="K22" i="3"/>
  <c r="K20" i="3"/>
  <c r="K19" i="3"/>
  <c r="K18" i="3"/>
  <c r="K17" i="3"/>
  <c r="K15" i="3"/>
  <c r="K14" i="3"/>
  <c r="K12" i="3"/>
  <c r="K11" i="3"/>
  <c r="K7" i="3"/>
  <c r="K6" i="3"/>
  <c r="K5" i="3"/>
  <c r="K4" i="3"/>
  <c r="M61" i="3"/>
  <c r="M60" i="3"/>
  <c r="M59" i="3"/>
  <c r="M58" i="3"/>
  <c r="M57" i="3"/>
  <c r="M54" i="3"/>
  <c r="M52" i="3"/>
  <c r="M51" i="3"/>
  <c r="M50" i="3"/>
  <c r="M49" i="3"/>
  <c r="M48" i="3"/>
  <c r="M47" i="3"/>
  <c r="M46" i="3"/>
  <c r="M44" i="3"/>
  <c r="M43" i="3"/>
  <c r="M42" i="3"/>
  <c r="M40" i="3"/>
  <c r="M39" i="3"/>
  <c r="M38" i="3"/>
  <c r="M37" i="3"/>
  <c r="M36" i="3"/>
  <c r="M34" i="3"/>
  <c r="M32" i="3"/>
  <c r="M31" i="3"/>
  <c r="M30" i="3"/>
  <c r="M29" i="3"/>
  <c r="M28" i="3"/>
  <c r="M27" i="3"/>
  <c r="M25" i="3"/>
  <c r="M24" i="3"/>
  <c r="M23" i="3"/>
  <c r="M22" i="3"/>
  <c r="M20" i="3"/>
  <c r="M19" i="3"/>
  <c r="M18" i="3"/>
  <c r="M17" i="3"/>
  <c r="M15" i="3"/>
  <c r="M14" i="3"/>
  <c r="M10" i="3"/>
  <c r="M9" i="3"/>
  <c r="M8" i="3"/>
  <c r="M5" i="3"/>
  <c r="M4" i="3"/>
  <c r="O58" i="3"/>
  <c r="O56" i="3"/>
  <c r="O55" i="3"/>
  <c r="O53" i="3"/>
  <c r="O52" i="3"/>
  <c r="O51" i="3"/>
  <c r="O50" i="3"/>
  <c r="O49" i="3"/>
  <c r="O48" i="3"/>
  <c r="O47" i="3"/>
  <c r="O46" i="3"/>
  <c r="O45" i="3"/>
  <c r="O44" i="3"/>
  <c r="O43" i="3"/>
  <c r="O42" i="3"/>
  <c r="O37" i="3"/>
  <c r="O35" i="3"/>
  <c r="O33" i="3"/>
  <c r="O30" i="3"/>
  <c r="O29" i="3"/>
  <c r="O28" i="3"/>
  <c r="O27" i="3"/>
  <c r="O26" i="3"/>
  <c r="O25" i="3"/>
  <c r="O24" i="3"/>
  <c r="O23" i="3"/>
  <c r="O22" i="3"/>
  <c r="O20" i="3"/>
  <c r="O19" i="3"/>
  <c r="O15" i="3"/>
  <c r="O14" i="3"/>
  <c r="O12" i="3"/>
  <c r="O11" i="3"/>
  <c r="O10" i="3"/>
  <c r="O9" i="3"/>
  <c r="O8" i="3"/>
  <c r="O7" i="3"/>
  <c r="O6" i="3"/>
  <c r="O5" i="3"/>
  <c r="O4" i="3"/>
  <c r="R111" i="8"/>
  <c r="R110" i="8"/>
  <c r="O112" i="8"/>
  <c r="O111" i="8"/>
  <c r="O88" i="8"/>
  <c r="O86" i="8"/>
  <c r="O85" i="8"/>
  <c r="O83" i="8"/>
  <c r="O82" i="8"/>
  <c r="O80" i="8"/>
  <c r="O79" i="8"/>
  <c r="O78" i="8"/>
  <c r="O77" i="8"/>
  <c r="O76" i="8"/>
  <c r="O75" i="8"/>
  <c r="O74" i="8"/>
  <c r="O73" i="8"/>
  <c r="O72" i="8"/>
  <c r="O71" i="8"/>
  <c r="O69" i="8"/>
  <c r="O63" i="8"/>
  <c r="O58" i="8"/>
  <c r="O57" i="8"/>
  <c r="O56" i="8"/>
  <c r="O55" i="8"/>
  <c r="O54" i="8"/>
  <c r="O53" i="8"/>
  <c r="O52" i="8"/>
  <c r="O51" i="8"/>
  <c r="O50" i="8"/>
  <c r="O48" i="8"/>
  <c r="O47" i="8"/>
  <c r="O46" i="8"/>
  <c r="O39" i="8"/>
  <c r="O38" i="8"/>
  <c r="O37" i="8"/>
  <c r="O36" i="8"/>
  <c r="O35" i="8"/>
  <c r="O34" i="8"/>
  <c r="O33" i="8"/>
  <c r="O32" i="8"/>
  <c r="O31" i="8"/>
  <c r="O30" i="8"/>
  <c r="O29" i="8"/>
  <c r="O28" i="8"/>
  <c r="O26" i="8"/>
  <c r="O24" i="8"/>
  <c r="O23" i="8"/>
  <c r="O17" i="8"/>
  <c r="O16" i="8"/>
  <c r="O15" i="8"/>
  <c r="O14" i="8"/>
  <c r="O13" i="8"/>
  <c r="O12" i="8"/>
  <c r="O11" i="8"/>
  <c r="O10" i="8"/>
  <c r="O9" i="8"/>
  <c r="O8" i="8"/>
  <c r="O7" i="8"/>
  <c r="O6" i="8"/>
  <c r="O5" i="8"/>
  <c r="O4" i="8"/>
  <c r="M111" i="8"/>
  <c r="M110" i="8"/>
  <c r="M88" i="8"/>
  <c r="M87" i="8"/>
  <c r="M86" i="8"/>
  <c r="M85" i="8"/>
  <c r="M82" i="8"/>
  <c r="M81" i="8"/>
  <c r="M80" i="8"/>
  <c r="M79" i="8"/>
  <c r="M78" i="8"/>
  <c r="M77" i="8"/>
  <c r="M76" i="8"/>
  <c r="M75" i="8"/>
  <c r="M74" i="8"/>
  <c r="M72" i="8"/>
  <c r="M71" i="8"/>
  <c r="M68" i="8"/>
  <c r="M67" i="8"/>
  <c r="M66" i="8"/>
  <c r="M65" i="8"/>
  <c r="M64" i="8"/>
  <c r="M62" i="8"/>
  <c r="M61" i="8"/>
  <c r="M60" i="8"/>
  <c r="M59" i="8"/>
  <c r="M58" i="8"/>
  <c r="M57" i="8"/>
  <c r="M56" i="8"/>
  <c r="M53" i="8"/>
  <c r="M52" i="8"/>
  <c r="M51" i="8"/>
  <c r="M50" i="8"/>
  <c r="M48" i="8"/>
  <c r="M46" i="8"/>
  <c r="M45" i="8"/>
  <c r="M44" i="8"/>
  <c r="M43" i="8"/>
  <c r="M42" i="8"/>
  <c r="M41" i="8"/>
  <c r="M28" i="8"/>
  <c r="M26" i="8"/>
  <c r="M25" i="8"/>
  <c r="M22" i="8"/>
  <c r="M21" i="8"/>
  <c r="M20" i="8"/>
  <c r="M19" i="8"/>
  <c r="M17" i="8"/>
  <c r="M14" i="8"/>
  <c r="M8" i="8"/>
  <c r="M5" i="8"/>
  <c r="K112" i="8"/>
  <c r="K111" i="8"/>
  <c r="K110" i="8"/>
  <c r="K82" i="8"/>
  <c r="K80" i="8"/>
  <c r="K79" i="8"/>
  <c r="K78" i="8"/>
  <c r="K77" i="8"/>
  <c r="K76" i="8"/>
  <c r="K75" i="8"/>
  <c r="K73" i="8"/>
  <c r="K72" i="8"/>
  <c r="K71" i="8"/>
  <c r="K68" i="8"/>
  <c r="K67" i="8"/>
  <c r="K66" i="8"/>
  <c r="K65" i="8"/>
  <c r="K64" i="8"/>
  <c r="K62" i="8"/>
  <c r="K61" i="8"/>
  <c r="K60" i="8"/>
  <c r="K59" i="8"/>
  <c r="K58" i="8"/>
  <c r="K57" i="8"/>
  <c r="K56" i="8"/>
  <c r="K54" i="8"/>
  <c r="K53" i="8"/>
  <c r="K52" i="8"/>
  <c r="K51" i="8"/>
  <c r="K50" i="8"/>
  <c r="K48" i="8"/>
  <c r="K47" i="8"/>
  <c r="K46" i="8"/>
  <c r="K39" i="8"/>
  <c r="K38" i="8"/>
  <c r="K37" i="8"/>
  <c r="K36" i="8"/>
  <c r="K35" i="8"/>
  <c r="K34" i="8"/>
  <c r="K33" i="8"/>
  <c r="K32" i="8"/>
  <c r="K31" i="8"/>
  <c r="K30" i="8"/>
  <c r="K29" i="8"/>
  <c r="K28" i="8"/>
  <c r="K26" i="8"/>
  <c r="K25" i="8"/>
  <c r="K23" i="8"/>
  <c r="K22" i="8"/>
  <c r="K21" i="8"/>
  <c r="K20" i="8"/>
  <c r="K19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I112" i="8"/>
  <c r="I111" i="8"/>
  <c r="I110" i="8"/>
  <c r="I87" i="8"/>
  <c r="I86" i="8"/>
  <c r="I85" i="8"/>
  <c r="I82" i="8"/>
  <c r="I80" i="8"/>
  <c r="I79" i="8"/>
  <c r="I78" i="8"/>
  <c r="I77" i="8"/>
  <c r="I76" i="8"/>
  <c r="I75" i="8"/>
  <c r="I73" i="8"/>
  <c r="I72" i="8"/>
  <c r="I71" i="8"/>
  <c r="I66" i="8"/>
  <c r="I65" i="8"/>
  <c r="I64" i="8"/>
  <c r="I62" i="8"/>
  <c r="I61" i="8"/>
  <c r="I60" i="8"/>
  <c r="I59" i="8"/>
  <c r="I58" i="8"/>
  <c r="I57" i="8"/>
  <c r="I56" i="8"/>
  <c r="I54" i="8"/>
  <c r="I53" i="8"/>
  <c r="I52" i="8"/>
  <c r="I51" i="8"/>
  <c r="I50" i="8"/>
  <c r="I48" i="8"/>
  <c r="I47" i="8"/>
  <c r="I46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6" i="8"/>
  <c r="I25" i="8"/>
  <c r="I20" i="8"/>
  <c r="I19" i="8"/>
  <c r="I18" i="8"/>
  <c r="I17" i="8"/>
  <c r="I16" i="8"/>
  <c r="I15" i="8"/>
  <c r="I14" i="8"/>
  <c r="I13" i="8"/>
  <c r="I12" i="8"/>
  <c r="I11" i="8"/>
  <c r="I8" i="8"/>
  <c r="I5" i="8"/>
  <c r="G111" i="8"/>
  <c r="G110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8" i="8"/>
  <c r="E47" i="8"/>
  <c r="E46" i="8"/>
  <c r="E45" i="8"/>
  <c r="E44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6" i="8"/>
  <c r="E25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5" i="8"/>
  <c r="E4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8" i="8"/>
  <c r="C47" i="8"/>
  <c r="C46" i="8"/>
  <c r="C45" i="8"/>
  <c r="C44" i="8"/>
  <c r="C42" i="8"/>
  <c r="C39" i="8"/>
  <c r="C38" i="8"/>
  <c r="C37" i="8"/>
  <c r="C36" i="8"/>
  <c r="C35" i="8"/>
  <c r="C34" i="8"/>
  <c r="C33" i="8"/>
  <c r="C32" i="8"/>
  <c r="C31" i="8"/>
  <c r="C30" i="8"/>
  <c r="C29" i="8"/>
  <c r="C28" i="8"/>
  <c r="C26" i="8"/>
  <c r="C25" i="8"/>
  <c r="C24" i="8"/>
  <c r="C23" i="8"/>
  <c r="C20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B9" i="12"/>
  <c r="U27" i="13" s="1"/>
  <c r="B13" i="12"/>
  <c r="C5" i="13"/>
  <c r="G5" i="13"/>
  <c r="K5" i="13"/>
  <c r="M5" i="13"/>
  <c r="O5" i="13"/>
  <c r="C6" i="13"/>
  <c r="E6" i="13"/>
  <c r="G6" i="13"/>
  <c r="I6" i="13"/>
  <c r="K6" i="13"/>
  <c r="O6" i="13"/>
  <c r="C7" i="13"/>
  <c r="G7" i="13"/>
  <c r="I7" i="13"/>
  <c r="K7" i="13"/>
  <c r="M7" i="13"/>
  <c r="O7" i="13"/>
  <c r="C8" i="13"/>
  <c r="G8" i="13"/>
  <c r="K8" i="13"/>
  <c r="M8" i="13"/>
  <c r="O8" i="13"/>
  <c r="C10" i="13"/>
  <c r="G10" i="13"/>
  <c r="K10" i="13"/>
  <c r="M10" i="13"/>
  <c r="O10" i="13"/>
  <c r="C11" i="13"/>
  <c r="E11" i="13"/>
  <c r="G11" i="13"/>
  <c r="I11" i="13"/>
  <c r="K11" i="13"/>
  <c r="O11" i="13"/>
  <c r="C12" i="13"/>
  <c r="G12" i="13"/>
  <c r="I12" i="13"/>
  <c r="K12" i="13"/>
  <c r="M12" i="13"/>
  <c r="O12" i="13"/>
  <c r="C13" i="13"/>
  <c r="G13" i="13"/>
  <c r="K13" i="13"/>
  <c r="M13" i="13"/>
  <c r="O13" i="13"/>
  <c r="C15" i="13"/>
  <c r="G15" i="13"/>
  <c r="K15" i="13"/>
  <c r="M15" i="13"/>
  <c r="O15" i="13"/>
  <c r="C16" i="13"/>
  <c r="E16" i="13"/>
  <c r="G16" i="13"/>
  <c r="I16" i="13"/>
  <c r="K16" i="13"/>
  <c r="O16" i="13"/>
  <c r="U16" i="13"/>
  <c r="C17" i="13"/>
  <c r="G17" i="13"/>
  <c r="I17" i="13"/>
  <c r="K17" i="13"/>
  <c r="M17" i="13"/>
  <c r="O17" i="13"/>
  <c r="C18" i="13"/>
  <c r="G18" i="13"/>
  <c r="K18" i="13"/>
  <c r="M18" i="13"/>
  <c r="O18" i="13"/>
  <c r="C20" i="13"/>
  <c r="G20" i="13"/>
  <c r="K20" i="13"/>
  <c r="M20" i="13"/>
  <c r="O20" i="13"/>
  <c r="K21" i="13"/>
  <c r="M21" i="13"/>
  <c r="V21" i="13"/>
  <c r="C22" i="13"/>
  <c r="G22" i="13"/>
  <c r="I22" i="13"/>
  <c r="K22" i="13"/>
  <c r="M22" i="13"/>
  <c r="O22" i="13"/>
  <c r="C23" i="13"/>
  <c r="G23" i="13"/>
  <c r="K23" i="13"/>
  <c r="M23" i="13"/>
  <c r="O23" i="13"/>
  <c r="C25" i="13"/>
  <c r="G25" i="13"/>
  <c r="K25" i="13"/>
  <c r="M25" i="13"/>
  <c r="O25" i="13"/>
  <c r="C26" i="13"/>
  <c r="G26" i="13"/>
  <c r="K26" i="13"/>
  <c r="M26" i="13"/>
  <c r="O26" i="13"/>
  <c r="C27" i="13"/>
  <c r="E27" i="13"/>
  <c r="G27" i="13"/>
  <c r="I27" i="13"/>
  <c r="K27" i="13"/>
  <c r="O27" i="13"/>
  <c r="C28" i="13"/>
  <c r="G28" i="13"/>
  <c r="I28" i="13"/>
  <c r="K28" i="13"/>
  <c r="M28" i="13"/>
  <c r="O28" i="13"/>
  <c r="C29" i="13"/>
  <c r="E29" i="13"/>
  <c r="G29" i="13"/>
  <c r="I29" i="13"/>
  <c r="K29" i="13"/>
  <c r="O29" i="13"/>
  <c r="U29" i="13"/>
  <c r="C30" i="13"/>
  <c r="G30" i="13"/>
  <c r="I30" i="13"/>
  <c r="K30" i="13"/>
  <c r="M30" i="13"/>
  <c r="O30" i="13"/>
  <c r="C31" i="13"/>
  <c r="G31" i="13"/>
  <c r="K31" i="13"/>
  <c r="M31" i="13"/>
  <c r="O31" i="13"/>
  <c r="C32" i="13"/>
  <c r="G32" i="13"/>
  <c r="K32" i="13"/>
  <c r="M32" i="13"/>
  <c r="O32" i="13"/>
  <c r="C33" i="13"/>
  <c r="G33" i="13"/>
  <c r="K33" i="13"/>
  <c r="M33" i="13"/>
  <c r="O33" i="13"/>
  <c r="C34" i="13"/>
  <c r="G34" i="13"/>
  <c r="K34" i="13"/>
  <c r="M34" i="13"/>
  <c r="O34" i="13"/>
  <c r="C36" i="13"/>
  <c r="K36" i="13"/>
  <c r="O36" i="13"/>
  <c r="W37" i="13"/>
  <c r="X37" i="13" s="1"/>
  <c r="W38" i="13"/>
  <c r="X38" i="13" s="1"/>
  <c r="W39" i="13"/>
  <c r="X39" i="13" s="1"/>
  <c r="W40" i="13"/>
  <c r="X40" i="13" s="1"/>
  <c r="C51" i="13"/>
  <c r="G51" i="13"/>
  <c r="O51" i="13"/>
  <c r="C52" i="13"/>
  <c r="K52" i="13"/>
  <c r="K53" i="13"/>
  <c r="U53" i="13"/>
  <c r="C54" i="13"/>
  <c r="I54" i="13"/>
  <c r="K54" i="13"/>
  <c r="K55" i="13"/>
  <c r="U55" i="13"/>
  <c r="C57" i="13"/>
  <c r="G57" i="13"/>
  <c r="K57" i="13"/>
  <c r="O57" i="13"/>
  <c r="V57" i="13"/>
  <c r="W58" i="13"/>
  <c r="X58" i="13" s="1"/>
  <c r="C59" i="13"/>
  <c r="E59" i="13"/>
  <c r="I59" i="13"/>
  <c r="K59" i="13"/>
  <c r="I60" i="13"/>
  <c r="K60" i="13"/>
  <c r="C61" i="13"/>
  <c r="E61" i="13"/>
  <c r="G61" i="13"/>
  <c r="K61" i="13"/>
  <c r="M61" i="13"/>
  <c r="V61" i="13"/>
  <c r="G62" i="13"/>
  <c r="W62" i="13" s="1"/>
  <c r="X62" i="13" s="1"/>
  <c r="I63" i="13"/>
  <c r="W63" i="13" s="1"/>
  <c r="X63" i="13" s="1"/>
  <c r="E64" i="13"/>
  <c r="W64" i="13" s="1"/>
  <c r="X64" i="13" s="1"/>
  <c r="E65" i="13"/>
  <c r="W65" i="13" s="1"/>
  <c r="X65" i="13" s="1"/>
  <c r="E66" i="13"/>
  <c r="W66" i="13" s="1"/>
  <c r="X66" i="13" s="1"/>
  <c r="E67" i="13"/>
  <c r="W67" i="13" s="1"/>
  <c r="X67" i="13" s="1"/>
  <c r="E68" i="13"/>
  <c r="W68" i="13" s="1"/>
  <c r="X68" i="13" s="1"/>
  <c r="E69" i="13"/>
  <c r="W69" i="13" s="1"/>
  <c r="X69" i="13" s="1"/>
  <c r="C70" i="13"/>
  <c r="E70" i="13"/>
  <c r="G70" i="13"/>
  <c r="C71" i="13"/>
  <c r="K71" i="13"/>
  <c r="K72" i="13"/>
  <c r="U72" i="13"/>
  <c r="C73" i="13"/>
  <c r="K73" i="13"/>
  <c r="K74" i="13"/>
  <c r="U74" i="13"/>
  <c r="C75" i="13"/>
  <c r="I75" i="13"/>
  <c r="K75" i="13"/>
  <c r="K76" i="13"/>
  <c r="U76" i="13"/>
  <c r="C78" i="13"/>
  <c r="E78" i="13"/>
  <c r="G78" i="13"/>
  <c r="K78" i="13"/>
  <c r="O78" i="13"/>
  <c r="U78" i="13"/>
  <c r="C79" i="13"/>
  <c r="G79" i="13"/>
  <c r="I79" i="13"/>
  <c r="K79" i="13"/>
  <c r="M79" i="13"/>
  <c r="C80" i="13"/>
  <c r="G80" i="13"/>
  <c r="I80" i="13"/>
  <c r="K80" i="13"/>
  <c r="M80" i="13"/>
  <c r="C81" i="13"/>
  <c r="G81" i="13"/>
  <c r="I81" i="13"/>
  <c r="K81" i="13"/>
  <c r="M81" i="13"/>
  <c r="C82" i="13"/>
  <c r="I82" i="13"/>
  <c r="K82" i="13"/>
  <c r="M82" i="13"/>
  <c r="C83" i="13"/>
  <c r="I83" i="13"/>
  <c r="K83" i="13"/>
  <c r="M83" i="13"/>
  <c r="G85" i="13"/>
  <c r="O85" i="13"/>
  <c r="V85" i="13"/>
  <c r="G87" i="13"/>
  <c r="K87" i="13"/>
  <c r="G88" i="13"/>
  <c r="I88" i="13"/>
  <c r="K88" i="13"/>
  <c r="O88" i="13"/>
  <c r="G89" i="13"/>
  <c r="I89" i="13"/>
  <c r="K89" i="13"/>
  <c r="O89" i="13"/>
  <c r="G90" i="13"/>
  <c r="I90" i="13"/>
  <c r="K90" i="13"/>
  <c r="O90" i="13"/>
  <c r="G91" i="13"/>
  <c r="I91" i="13"/>
  <c r="K91" i="13"/>
  <c r="O91" i="13"/>
  <c r="G92" i="13"/>
  <c r="I92" i="13"/>
  <c r="K92" i="13"/>
  <c r="O92" i="13"/>
  <c r="G93" i="13"/>
  <c r="I93" i="13"/>
  <c r="K93" i="13"/>
  <c r="O93" i="13"/>
  <c r="C94" i="13"/>
  <c r="I94" i="13"/>
  <c r="K94" i="13"/>
  <c r="M94" i="13"/>
  <c r="C95" i="13"/>
  <c r="I95" i="13"/>
  <c r="K95" i="13"/>
  <c r="M95" i="13"/>
  <c r="C96" i="13"/>
  <c r="I96" i="13"/>
  <c r="K96" i="13"/>
  <c r="C97" i="13"/>
  <c r="I97" i="13"/>
  <c r="K97" i="13"/>
  <c r="C98" i="13"/>
  <c r="I98" i="13"/>
  <c r="K98" i="13"/>
  <c r="C99" i="13"/>
  <c r="I99" i="13"/>
  <c r="K99" i="13"/>
  <c r="C100" i="13"/>
  <c r="I100" i="13"/>
  <c r="K100" i="13"/>
  <c r="C101" i="13"/>
  <c r="I101" i="13"/>
  <c r="K101" i="13"/>
  <c r="E103" i="13"/>
  <c r="W103" i="13" s="1"/>
  <c r="X103" i="13" s="1"/>
  <c r="E104" i="13"/>
  <c r="W104" i="13" s="1"/>
  <c r="X104" i="13" s="1"/>
  <c r="E105" i="13"/>
  <c r="W105" i="13" s="1"/>
  <c r="X105" i="13" s="1"/>
  <c r="E106" i="13"/>
  <c r="W106" i="13" s="1"/>
  <c r="X106" i="13" s="1"/>
  <c r="E107" i="13"/>
  <c r="W107" i="13" s="1"/>
  <c r="X107" i="13" s="1"/>
  <c r="E108" i="13"/>
  <c r="W108" i="13" s="1"/>
  <c r="X108" i="13" s="1"/>
  <c r="E109" i="13"/>
  <c r="W109" i="13" s="1"/>
  <c r="X109" i="13" s="1"/>
  <c r="E110" i="13"/>
  <c r="W110" i="13" s="1"/>
  <c r="X110" i="13" s="1"/>
  <c r="C111" i="13"/>
  <c r="I111" i="13"/>
  <c r="K111" i="13"/>
  <c r="C112" i="13"/>
  <c r="I112" i="13"/>
  <c r="K112" i="13"/>
  <c r="C113" i="13"/>
  <c r="I113" i="13"/>
  <c r="K113" i="13"/>
  <c r="C114" i="13"/>
  <c r="I114" i="13"/>
  <c r="K114" i="13"/>
  <c r="C115" i="13"/>
  <c r="G115" i="13"/>
  <c r="I115" i="13"/>
  <c r="K115" i="13"/>
  <c r="O115" i="13"/>
  <c r="C116" i="13"/>
  <c r="I116" i="13"/>
  <c r="K116" i="13"/>
  <c r="M116" i="13"/>
  <c r="C117" i="13"/>
  <c r="I117" i="13"/>
  <c r="K117" i="13"/>
  <c r="M117" i="13"/>
  <c r="C120" i="13"/>
  <c r="E120" i="13"/>
  <c r="C121" i="13"/>
  <c r="G121" i="13"/>
  <c r="I121" i="13"/>
  <c r="K121" i="13"/>
  <c r="O121" i="13"/>
  <c r="C122" i="13"/>
  <c r="E122" i="13"/>
  <c r="G122" i="13"/>
  <c r="I122" i="13"/>
  <c r="K122" i="13"/>
  <c r="V122" i="13"/>
  <c r="I123" i="13"/>
  <c r="K123" i="13"/>
  <c r="C124" i="13"/>
  <c r="I124" i="13"/>
  <c r="K124" i="13"/>
  <c r="M124" i="13"/>
  <c r="C125" i="13"/>
  <c r="I125" i="13"/>
  <c r="K125" i="13"/>
  <c r="M125" i="13"/>
  <c r="C126" i="13"/>
  <c r="E126" i="13"/>
  <c r="G126" i="13"/>
  <c r="C127" i="13"/>
  <c r="I127" i="13"/>
  <c r="K127" i="13"/>
  <c r="C128" i="13"/>
  <c r="I128" i="13"/>
  <c r="K128" i="13"/>
  <c r="C130" i="13"/>
  <c r="G130" i="13"/>
  <c r="C131" i="13"/>
  <c r="E131" i="13"/>
  <c r="G131" i="13"/>
  <c r="I131" i="13"/>
  <c r="C132" i="13"/>
  <c r="E132" i="13"/>
  <c r="I132" i="13"/>
  <c r="C133" i="13"/>
  <c r="I133" i="13"/>
  <c r="K133" i="13"/>
  <c r="C134" i="13"/>
  <c r="I134" i="13"/>
  <c r="K134" i="13"/>
  <c r="M134" i="13"/>
  <c r="C135" i="13"/>
  <c r="E135" i="13"/>
  <c r="G135" i="13"/>
  <c r="C136" i="13"/>
  <c r="G136" i="13"/>
  <c r="K136" i="13"/>
  <c r="E137" i="13"/>
  <c r="G137" i="13"/>
  <c r="C139" i="13"/>
  <c r="E139" i="13"/>
  <c r="G139" i="13"/>
  <c r="K139" i="13"/>
  <c r="M139" i="13"/>
  <c r="V139" i="13"/>
  <c r="C140" i="13"/>
  <c r="E140" i="13"/>
  <c r="K140" i="13"/>
  <c r="C141" i="13"/>
  <c r="E141" i="13"/>
  <c r="K141" i="13"/>
  <c r="C142" i="13"/>
  <c r="I142" i="13"/>
  <c r="K142" i="13"/>
  <c r="C143" i="13"/>
  <c r="I143" i="13"/>
  <c r="K143" i="13"/>
  <c r="K144" i="13"/>
  <c r="U144" i="13"/>
  <c r="K145" i="13"/>
  <c r="U145" i="13"/>
  <c r="K146" i="13"/>
  <c r="U146" i="13"/>
  <c r="C148" i="13"/>
  <c r="G148" i="13"/>
  <c r="C149" i="13"/>
  <c r="K149" i="13"/>
  <c r="K150" i="13"/>
  <c r="U150" i="13"/>
  <c r="C151" i="13"/>
  <c r="E151" i="13"/>
  <c r="G151" i="13"/>
  <c r="K151" i="13"/>
  <c r="G152" i="13"/>
  <c r="K152" i="13"/>
  <c r="E154" i="13"/>
  <c r="K154" i="13"/>
  <c r="M154" i="13"/>
  <c r="W45" i="8" l="1"/>
  <c r="W25" i="8"/>
  <c r="W46" i="13"/>
  <c r="U11" i="13"/>
  <c r="U6" i="13"/>
  <c r="W10" i="8"/>
  <c r="W13" i="3"/>
  <c r="W49" i="13"/>
  <c r="W45" i="13"/>
  <c r="X45" i="13" s="1"/>
  <c r="W47" i="13"/>
  <c r="X47" i="13" s="1"/>
  <c r="W6" i="8"/>
  <c r="W81" i="8"/>
  <c r="W29" i="8"/>
  <c r="W48" i="8"/>
  <c r="W7" i="8"/>
  <c r="W53" i="13"/>
  <c r="X53" i="13" s="1"/>
  <c r="Y53" i="13" s="1"/>
  <c r="Z53" i="13" s="1"/>
  <c r="AA53" i="13" s="1"/>
  <c r="AB53" i="13" s="1"/>
  <c r="AC53" i="13" s="1"/>
  <c r="AD53" i="13" s="1"/>
  <c r="AE53" i="13" s="1"/>
  <c r="AF53" i="13" s="1"/>
  <c r="AG53" i="13" s="1"/>
  <c r="AH53" i="13" s="1"/>
  <c r="AI53" i="13" s="1"/>
  <c r="AJ53" i="13" s="1"/>
  <c r="AK53" i="13" s="1"/>
  <c r="W8" i="8"/>
  <c r="W18" i="8"/>
  <c r="W43" i="8"/>
  <c r="W30" i="8"/>
  <c r="W83" i="8"/>
  <c r="W19" i="8"/>
  <c r="W31" i="8"/>
  <c r="W84" i="8"/>
  <c r="W144" i="13"/>
  <c r="X144" i="13" s="1"/>
  <c r="Y144" i="13" s="1"/>
  <c r="Z144" i="13" s="1"/>
  <c r="AA144" i="13" s="1"/>
  <c r="AB144" i="13" s="1"/>
  <c r="AC144" i="13" s="1"/>
  <c r="AD144" i="13" s="1"/>
  <c r="AE144" i="13" s="1"/>
  <c r="AF144" i="13" s="1"/>
  <c r="AG144" i="13" s="1"/>
  <c r="AH144" i="13" s="1"/>
  <c r="AI144" i="13" s="1"/>
  <c r="AJ144" i="13" s="1"/>
  <c r="AK144" i="13" s="1"/>
  <c r="W22" i="8"/>
  <c r="W79" i="8"/>
  <c r="W47" i="8"/>
  <c r="W48" i="13"/>
  <c r="X48" i="13" s="1"/>
  <c r="W65" i="8"/>
  <c r="W9" i="8"/>
  <c r="W50" i="8"/>
  <c r="W66" i="8"/>
  <c r="W110" i="8"/>
  <c r="W31" i="3"/>
  <c r="W20" i="8"/>
  <c r="W33" i="8"/>
  <c r="W53" i="8"/>
  <c r="W69" i="8"/>
  <c r="W40" i="8"/>
  <c r="W41" i="8"/>
  <c r="W16" i="8"/>
  <c r="W43" i="13"/>
  <c r="X43" i="13" s="1"/>
  <c r="W4" i="8"/>
  <c r="W82" i="8"/>
  <c r="W59" i="8"/>
  <c r="W42" i="13"/>
  <c r="X42" i="13" s="1"/>
  <c r="W44" i="13"/>
  <c r="X44" i="13" s="1"/>
  <c r="W35" i="3"/>
  <c r="W18" i="3"/>
  <c r="W49" i="3"/>
  <c r="W30" i="3"/>
  <c r="W14" i="3"/>
  <c r="W15" i="3"/>
  <c r="W56" i="3"/>
  <c r="W59" i="3"/>
  <c r="W32" i="3"/>
  <c r="W26" i="3"/>
  <c r="W60" i="3"/>
  <c r="W16" i="3"/>
  <c r="W33" i="3"/>
  <c r="W8" i="3"/>
  <c r="W27" i="3"/>
  <c r="W51" i="8"/>
  <c r="W67" i="8"/>
  <c r="W111" i="8"/>
  <c r="W9" i="3"/>
  <c r="W28" i="3"/>
  <c r="W46" i="3"/>
  <c r="Y108" i="13"/>
  <c r="Z108" i="13" s="1"/>
  <c r="AA108" i="13" s="1"/>
  <c r="AB108" i="13" s="1"/>
  <c r="AC108" i="13" s="1"/>
  <c r="AD108" i="13" s="1"/>
  <c r="AE108" i="13" s="1"/>
  <c r="AF108" i="13" s="1"/>
  <c r="AG108" i="13" s="1"/>
  <c r="AH108" i="13" s="1"/>
  <c r="AI108" i="13" s="1"/>
  <c r="AJ108" i="13" s="1"/>
  <c r="AK108" i="13" s="1"/>
  <c r="Y63" i="13"/>
  <c r="Z63" i="13" s="1"/>
  <c r="AA63" i="13" s="1"/>
  <c r="AB63" i="13" s="1"/>
  <c r="AC63" i="13" s="1"/>
  <c r="AD63" i="13" s="1"/>
  <c r="AE63" i="13" s="1"/>
  <c r="AF63" i="13" s="1"/>
  <c r="AG63" i="13" s="1"/>
  <c r="AH63" i="13" s="1"/>
  <c r="AI63" i="13" s="1"/>
  <c r="AJ63" i="13" s="1"/>
  <c r="AK63" i="13" s="1"/>
  <c r="W11" i="8"/>
  <c r="W32" i="8"/>
  <c r="W52" i="8"/>
  <c r="W68" i="8"/>
  <c r="W85" i="8"/>
  <c r="W21" i="8"/>
  <c r="W61" i="3"/>
  <c r="W10" i="3"/>
  <c r="W29" i="3"/>
  <c r="W47" i="3"/>
  <c r="W17" i="3"/>
  <c r="W4" i="3"/>
  <c r="W11" i="3"/>
  <c r="W48" i="3"/>
  <c r="Y62" i="13"/>
  <c r="Z62" i="13" s="1"/>
  <c r="AA62" i="13" s="1"/>
  <c r="AB62" i="13" s="1"/>
  <c r="AC62" i="13" s="1"/>
  <c r="AD62" i="13" s="1"/>
  <c r="AE62" i="13" s="1"/>
  <c r="AF62" i="13" s="1"/>
  <c r="AG62" i="13" s="1"/>
  <c r="AH62" i="13" s="1"/>
  <c r="AI62" i="13" s="1"/>
  <c r="AJ62" i="13" s="1"/>
  <c r="AK62" i="13" s="1"/>
  <c r="Y106" i="13"/>
  <c r="Z106" i="13" s="1"/>
  <c r="AA106" i="13" s="1"/>
  <c r="AB106" i="13" s="1"/>
  <c r="AC106" i="13" s="1"/>
  <c r="AD106" i="13" s="1"/>
  <c r="AE106" i="13" s="1"/>
  <c r="AF106" i="13" s="1"/>
  <c r="AG106" i="13" s="1"/>
  <c r="AH106" i="13" s="1"/>
  <c r="AI106" i="13" s="1"/>
  <c r="AJ106" i="13" s="1"/>
  <c r="AK106" i="13" s="1"/>
  <c r="Y38" i="13"/>
  <c r="Z38" i="13" s="1"/>
  <c r="AA38" i="13" s="1"/>
  <c r="AB38" i="13" s="1"/>
  <c r="AC38" i="13" s="1"/>
  <c r="AD38" i="13" s="1"/>
  <c r="AE38" i="13" s="1"/>
  <c r="AF38" i="13" s="1"/>
  <c r="AG38" i="13" s="1"/>
  <c r="AH38" i="13" s="1"/>
  <c r="AI38" i="13" s="1"/>
  <c r="AJ38" i="13" s="1"/>
  <c r="AK38" i="13" s="1"/>
  <c r="W13" i="8"/>
  <c r="W34" i="8"/>
  <c r="W54" i="8"/>
  <c r="W71" i="8"/>
  <c r="W87" i="8"/>
  <c r="W5" i="3"/>
  <c r="W12" i="3"/>
  <c r="W45" i="3"/>
  <c r="Y64" i="13"/>
  <c r="Z64" i="13" s="1"/>
  <c r="AA64" i="13" s="1"/>
  <c r="AB64" i="13" s="1"/>
  <c r="AC64" i="13" s="1"/>
  <c r="AD64" i="13" s="1"/>
  <c r="AE64" i="13" s="1"/>
  <c r="AF64" i="13" s="1"/>
  <c r="AG64" i="13" s="1"/>
  <c r="AH64" i="13" s="1"/>
  <c r="AI64" i="13" s="1"/>
  <c r="AJ64" i="13" s="1"/>
  <c r="AK64" i="13" s="1"/>
  <c r="W12" i="8"/>
  <c r="Y105" i="13"/>
  <c r="Z105" i="13" s="1"/>
  <c r="AA105" i="13" s="1"/>
  <c r="AB105" i="13" s="1"/>
  <c r="AC105" i="13" s="1"/>
  <c r="AD105" i="13" s="1"/>
  <c r="AE105" i="13" s="1"/>
  <c r="AF105" i="13" s="1"/>
  <c r="AG105" i="13" s="1"/>
  <c r="AH105" i="13" s="1"/>
  <c r="AI105" i="13" s="1"/>
  <c r="AJ105" i="13" s="1"/>
  <c r="AK105" i="13" s="1"/>
  <c r="Y37" i="13"/>
  <c r="Z37" i="13" s="1"/>
  <c r="AA37" i="13" s="1"/>
  <c r="AB37" i="13" s="1"/>
  <c r="AC37" i="13" s="1"/>
  <c r="AD37" i="13" s="1"/>
  <c r="AE37" i="13" s="1"/>
  <c r="AF37" i="13" s="1"/>
  <c r="AG37" i="13" s="1"/>
  <c r="AH37" i="13" s="1"/>
  <c r="AI37" i="13" s="1"/>
  <c r="AJ37" i="13" s="1"/>
  <c r="AK37" i="13" s="1"/>
  <c r="W14" i="8"/>
  <c r="W35" i="8"/>
  <c r="W55" i="8"/>
  <c r="W72" i="8"/>
  <c r="W88" i="8"/>
  <c r="W6" i="3"/>
  <c r="W23" i="3"/>
  <c r="W39" i="3"/>
  <c r="W50" i="3"/>
  <c r="W8" i="14"/>
  <c r="X8" i="14" s="1"/>
  <c r="Y8" i="14" s="1"/>
  <c r="Z8" i="14" s="1"/>
  <c r="AA8" i="14" s="1"/>
  <c r="AB8" i="14" s="1"/>
  <c r="AC8" i="14" s="1"/>
  <c r="AD8" i="14" s="1"/>
  <c r="AE8" i="14" s="1"/>
  <c r="AF8" i="14" s="1"/>
  <c r="AG8" i="14" s="1"/>
  <c r="AH8" i="14" s="1"/>
  <c r="AI8" i="14" s="1"/>
  <c r="AJ8" i="14" s="1"/>
  <c r="AK8" i="14" s="1"/>
  <c r="Y66" i="13"/>
  <c r="Z66" i="13" s="1"/>
  <c r="AA66" i="13" s="1"/>
  <c r="AB66" i="13" s="1"/>
  <c r="AC66" i="13" s="1"/>
  <c r="AD66" i="13" s="1"/>
  <c r="AE66" i="13" s="1"/>
  <c r="AF66" i="13" s="1"/>
  <c r="AG66" i="13" s="1"/>
  <c r="AH66" i="13" s="1"/>
  <c r="AI66" i="13" s="1"/>
  <c r="AJ66" i="13" s="1"/>
  <c r="AK66" i="13" s="1"/>
  <c r="W56" i="8"/>
  <c r="W37" i="8"/>
  <c r="W74" i="8"/>
  <c r="W34" i="3"/>
  <c r="W51" i="3"/>
  <c r="X49" i="13"/>
  <c r="W17" i="8"/>
  <c r="W38" i="8"/>
  <c r="W58" i="8"/>
  <c r="W75" i="8"/>
  <c r="W52" i="3"/>
  <c r="Y109" i="13"/>
  <c r="Z109" i="13" s="1"/>
  <c r="AA109" i="13" s="1"/>
  <c r="AB109" i="13" s="1"/>
  <c r="AC109" i="13" s="1"/>
  <c r="AD109" i="13" s="1"/>
  <c r="AE109" i="13" s="1"/>
  <c r="AF109" i="13" s="1"/>
  <c r="AG109" i="13" s="1"/>
  <c r="AH109" i="13" s="1"/>
  <c r="AI109" i="13" s="1"/>
  <c r="AJ109" i="13" s="1"/>
  <c r="AK109" i="13" s="1"/>
  <c r="W15" i="8"/>
  <c r="Y103" i="13"/>
  <c r="Z103" i="13" s="1"/>
  <c r="AA103" i="13" s="1"/>
  <c r="AB103" i="13" s="1"/>
  <c r="AC103" i="13" s="1"/>
  <c r="AD103" i="13" s="1"/>
  <c r="AE103" i="13" s="1"/>
  <c r="AF103" i="13" s="1"/>
  <c r="AG103" i="13" s="1"/>
  <c r="AH103" i="13" s="1"/>
  <c r="AI103" i="13" s="1"/>
  <c r="AJ103" i="13" s="1"/>
  <c r="AK103" i="13" s="1"/>
  <c r="W39" i="8"/>
  <c r="W76" i="8"/>
  <c r="W19" i="3"/>
  <c r="W36" i="3"/>
  <c r="W53" i="3"/>
  <c r="W86" i="8"/>
  <c r="W23" i="8"/>
  <c r="W42" i="8"/>
  <c r="W60" i="8"/>
  <c r="W77" i="8"/>
  <c r="W112" i="8"/>
  <c r="W20" i="3"/>
  <c r="W37" i="3"/>
  <c r="W54" i="3"/>
  <c r="Y110" i="13"/>
  <c r="Z110" i="13" s="1"/>
  <c r="AA110" i="13" s="1"/>
  <c r="AB110" i="13" s="1"/>
  <c r="AC110" i="13" s="1"/>
  <c r="AD110" i="13" s="1"/>
  <c r="AE110" i="13" s="1"/>
  <c r="AF110" i="13" s="1"/>
  <c r="AG110" i="13" s="1"/>
  <c r="AH110" i="13" s="1"/>
  <c r="AI110" i="13" s="1"/>
  <c r="AJ110" i="13" s="1"/>
  <c r="AK110" i="13" s="1"/>
  <c r="Y107" i="13"/>
  <c r="Z107" i="13" s="1"/>
  <c r="AA107" i="13" s="1"/>
  <c r="AB107" i="13" s="1"/>
  <c r="AC107" i="13" s="1"/>
  <c r="AD107" i="13" s="1"/>
  <c r="AE107" i="13" s="1"/>
  <c r="AF107" i="13" s="1"/>
  <c r="AG107" i="13" s="1"/>
  <c r="AH107" i="13" s="1"/>
  <c r="AI107" i="13" s="1"/>
  <c r="AJ107" i="13" s="1"/>
  <c r="AK107" i="13" s="1"/>
  <c r="Y104" i="13"/>
  <c r="Z104" i="13" s="1"/>
  <c r="AA104" i="13" s="1"/>
  <c r="AB104" i="13" s="1"/>
  <c r="AC104" i="13" s="1"/>
  <c r="AD104" i="13" s="1"/>
  <c r="AE104" i="13" s="1"/>
  <c r="AF104" i="13" s="1"/>
  <c r="AG104" i="13" s="1"/>
  <c r="AH104" i="13" s="1"/>
  <c r="AI104" i="13" s="1"/>
  <c r="AJ104" i="13" s="1"/>
  <c r="AK104" i="13" s="1"/>
  <c r="W36" i="8"/>
  <c r="W73" i="8"/>
  <c r="W40" i="3"/>
  <c r="W57" i="8"/>
  <c r="W24" i="8"/>
  <c r="W44" i="8"/>
  <c r="W61" i="8"/>
  <c r="W78" i="8"/>
  <c r="W22" i="3"/>
  <c r="W38" i="3"/>
  <c r="W55" i="3"/>
  <c r="W62" i="8"/>
  <c r="Y69" i="13"/>
  <c r="Z69" i="13" s="1"/>
  <c r="AA69" i="13" s="1"/>
  <c r="AB69" i="13" s="1"/>
  <c r="AC69" i="13" s="1"/>
  <c r="AD69" i="13" s="1"/>
  <c r="AE69" i="13" s="1"/>
  <c r="AF69" i="13" s="1"/>
  <c r="AG69" i="13" s="1"/>
  <c r="AH69" i="13" s="1"/>
  <c r="AI69" i="13" s="1"/>
  <c r="AJ69" i="13" s="1"/>
  <c r="AK69" i="13" s="1"/>
  <c r="W5" i="8"/>
  <c r="W9" i="14"/>
  <c r="X9" i="14" s="1"/>
  <c r="Y9" i="14" s="1"/>
  <c r="Z9" i="14" s="1"/>
  <c r="AA9" i="14" s="1"/>
  <c r="AB9" i="14" s="1"/>
  <c r="AC9" i="14" s="1"/>
  <c r="AD9" i="14" s="1"/>
  <c r="AE9" i="14" s="1"/>
  <c r="AF9" i="14" s="1"/>
  <c r="AG9" i="14" s="1"/>
  <c r="AH9" i="14" s="1"/>
  <c r="AI9" i="14" s="1"/>
  <c r="AJ9" i="14" s="1"/>
  <c r="AK9" i="14" s="1"/>
  <c r="Y68" i="13"/>
  <c r="Z68" i="13" s="1"/>
  <c r="AA68" i="13" s="1"/>
  <c r="AB68" i="13" s="1"/>
  <c r="AC68" i="13" s="1"/>
  <c r="AD68" i="13" s="1"/>
  <c r="AE68" i="13" s="1"/>
  <c r="AF68" i="13" s="1"/>
  <c r="AG68" i="13" s="1"/>
  <c r="AH68" i="13" s="1"/>
  <c r="AI68" i="13" s="1"/>
  <c r="AJ68" i="13" s="1"/>
  <c r="AK68" i="13" s="1"/>
  <c r="W26" i="8"/>
  <c r="W46" i="8"/>
  <c r="W63" i="8"/>
  <c r="W80" i="8"/>
  <c r="W24" i="3"/>
  <c r="W42" i="3"/>
  <c r="W57" i="3"/>
  <c r="W10" i="14"/>
  <c r="X10" i="14" s="1"/>
  <c r="Y10" i="14" s="1"/>
  <c r="Z10" i="14" s="1"/>
  <c r="AA10" i="14" s="1"/>
  <c r="AB10" i="14" s="1"/>
  <c r="AC10" i="14" s="1"/>
  <c r="AD10" i="14" s="1"/>
  <c r="AE10" i="14" s="1"/>
  <c r="AF10" i="14" s="1"/>
  <c r="AG10" i="14" s="1"/>
  <c r="AH10" i="14" s="1"/>
  <c r="AI10" i="14" s="1"/>
  <c r="AJ10" i="14" s="1"/>
  <c r="AK10" i="14" s="1"/>
  <c r="Y65" i="13"/>
  <c r="Z65" i="13" s="1"/>
  <c r="AA65" i="13" s="1"/>
  <c r="AB65" i="13" s="1"/>
  <c r="AC65" i="13" s="1"/>
  <c r="AD65" i="13" s="1"/>
  <c r="AE65" i="13" s="1"/>
  <c r="AF65" i="13" s="1"/>
  <c r="AG65" i="13" s="1"/>
  <c r="AH65" i="13" s="1"/>
  <c r="AI65" i="13" s="1"/>
  <c r="AJ65" i="13" s="1"/>
  <c r="AK65" i="13" s="1"/>
  <c r="Y67" i="13"/>
  <c r="Z67" i="13" s="1"/>
  <c r="AA67" i="13" s="1"/>
  <c r="AB67" i="13" s="1"/>
  <c r="AC67" i="13" s="1"/>
  <c r="AD67" i="13" s="1"/>
  <c r="AE67" i="13" s="1"/>
  <c r="AF67" i="13" s="1"/>
  <c r="AG67" i="13" s="1"/>
  <c r="AH67" i="13" s="1"/>
  <c r="AI67" i="13" s="1"/>
  <c r="AJ67" i="13" s="1"/>
  <c r="AK67" i="13" s="1"/>
  <c r="W28" i="8"/>
  <c r="W64" i="8"/>
  <c r="W25" i="3"/>
  <c r="W43" i="3"/>
  <c r="W58" i="3"/>
  <c r="W7" i="3"/>
  <c r="W44" i="3"/>
  <c r="W7" i="14"/>
  <c r="X7" i="14" s="1"/>
  <c r="Y7" i="14" s="1"/>
  <c r="Z7" i="14" s="1"/>
  <c r="AA7" i="14" s="1"/>
  <c r="AB7" i="14" s="1"/>
  <c r="AC7" i="14" s="1"/>
  <c r="AD7" i="14" s="1"/>
  <c r="AE7" i="14" s="1"/>
  <c r="AF7" i="14" s="1"/>
  <c r="AG7" i="14" s="1"/>
  <c r="AH7" i="14" s="1"/>
  <c r="AI7" i="14" s="1"/>
  <c r="AJ7" i="14" s="1"/>
  <c r="AK7" i="14" s="1"/>
  <c r="W4" i="14"/>
  <c r="X4" i="14" s="1"/>
  <c r="Y4" i="14" s="1"/>
  <c r="Z4" i="14" s="1"/>
  <c r="AA4" i="14" s="1"/>
  <c r="AB4" i="14" s="1"/>
  <c r="AC4" i="14" s="1"/>
  <c r="AD4" i="14" s="1"/>
  <c r="AE4" i="14" s="1"/>
  <c r="AF4" i="14" s="1"/>
  <c r="AG4" i="14" s="1"/>
  <c r="AH4" i="14" s="1"/>
  <c r="AI4" i="14" s="1"/>
  <c r="AJ4" i="14" s="1"/>
  <c r="AK4" i="14" s="1"/>
  <c r="W5" i="14"/>
  <c r="X5" i="14" s="1"/>
  <c r="Y5" i="14" s="1"/>
  <c r="Z5" i="14" s="1"/>
  <c r="AA5" i="14" s="1"/>
  <c r="AB5" i="14" s="1"/>
  <c r="AC5" i="14" s="1"/>
  <c r="AD5" i="14" s="1"/>
  <c r="AE5" i="14" s="1"/>
  <c r="AF5" i="14" s="1"/>
  <c r="AG5" i="14" s="1"/>
  <c r="AH5" i="14" s="1"/>
  <c r="AI5" i="14" s="1"/>
  <c r="AJ5" i="14" s="1"/>
  <c r="AK5" i="14" s="1"/>
  <c r="W6" i="14"/>
  <c r="X6" i="14" s="1"/>
  <c r="Y6" i="14" s="1"/>
  <c r="Z6" i="14" s="1"/>
  <c r="AA6" i="14" s="1"/>
  <c r="AB6" i="14" s="1"/>
  <c r="AC6" i="14" s="1"/>
  <c r="AD6" i="14" s="1"/>
  <c r="AE6" i="14" s="1"/>
  <c r="AF6" i="14" s="1"/>
  <c r="AG6" i="14" s="1"/>
  <c r="AH6" i="14" s="1"/>
  <c r="AI6" i="14" s="1"/>
  <c r="AJ6" i="14" s="1"/>
  <c r="AK6" i="14" s="1"/>
  <c r="X46" i="13"/>
  <c r="W36" i="13"/>
  <c r="X36" i="13" s="1"/>
  <c r="Y36" i="13" s="1"/>
  <c r="Z36" i="13" s="1"/>
  <c r="AA36" i="13" s="1"/>
  <c r="AB36" i="13" s="1"/>
  <c r="AC36" i="13" s="1"/>
  <c r="AD36" i="13" s="1"/>
  <c r="AE36" i="13" s="1"/>
  <c r="AF36" i="13" s="1"/>
  <c r="AG36" i="13" s="1"/>
  <c r="AH36" i="13" s="1"/>
  <c r="AI36" i="13" s="1"/>
  <c r="AJ36" i="13" s="1"/>
  <c r="AK36" i="13" s="1"/>
  <c r="W6" i="13"/>
  <c r="X6" i="13" s="1"/>
  <c r="Y6" i="13" s="1"/>
  <c r="Z6" i="13" s="1"/>
  <c r="AA6" i="13" s="1"/>
  <c r="AB6" i="13" s="1"/>
  <c r="AC6" i="13" s="1"/>
  <c r="AD6" i="13" s="1"/>
  <c r="AE6" i="13" s="1"/>
  <c r="AF6" i="13" s="1"/>
  <c r="AG6" i="13" s="1"/>
  <c r="AH6" i="13" s="1"/>
  <c r="AI6" i="13" s="1"/>
  <c r="AJ6" i="13" s="1"/>
  <c r="AK6" i="13" s="1"/>
  <c r="W12" i="13"/>
  <c r="X12" i="13" s="1"/>
  <c r="Y12" i="13" s="1"/>
  <c r="Z12" i="13" s="1"/>
  <c r="AA12" i="13" s="1"/>
  <c r="AB12" i="13" s="1"/>
  <c r="AC12" i="13" s="1"/>
  <c r="AD12" i="13" s="1"/>
  <c r="AE12" i="13" s="1"/>
  <c r="AF12" i="13" s="1"/>
  <c r="AG12" i="13" s="1"/>
  <c r="AH12" i="13" s="1"/>
  <c r="AI12" i="13" s="1"/>
  <c r="AJ12" i="13" s="1"/>
  <c r="AK12" i="13" s="1"/>
  <c r="W113" i="13"/>
  <c r="X113" i="13" s="1"/>
  <c r="Y113" i="13" s="1"/>
  <c r="Z113" i="13" s="1"/>
  <c r="AA113" i="13" s="1"/>
  <c r="AB113" i="13" s="1"/>
  <c r="AC113" i="13" s="1"/>
  <c r="AD113" i="13" s="1"/>
  <c r="AE113" i="13" s="1"/>
  <c r="AF113" i="13" s="1"/>
  <c r="AG113" i="13" s="1"/>
  <c r="AH113" i="13" s="1"/>
  <c r="AI113" i="13" s="1"/>
  <c r="AJ113" i="13" s="1"/>
  <c r="AK113" i="13" s="1"/>
  <c r="W140" i="13"/>
  <c r="X140" i="13" s="1"/>
  <c r="Y140" i="13" s="1"/>
  <c r="Z140" i="13" s="1"/>
  <c r="AA140" i="13" s="1"/>
  <c r="AB140" i="13" s="1"/>
  <c r="AC140" i="13" s="1"/>
  <c r="AD140" i="13" s="1"/>
  <c r="AE140" i="13" s="1"/>
  <c r="AF140" i="13" s="1"/>
  <c r="AG140" i="13" s="1"/>
  <c r="AH140" i="13" s="1"/>
  <c r="AI140" i="13" s="1"/>
  <c r="AJ140" i="13" s="1"/>
  <c r="AK140" i="13" s="1"/>
  <c r="W152" i="13"/>
  <c r="X152" i="13" s="1"/>
  <c r="Y152" i="13" s="1"/>
  <c r="Z152" i="13" s="1"/>
  <c r="AA152" i="13" s="1"/>
  <c r="AB152" i="13" s="1"/>
  <c r="AC152" i="13" s="1"/>
  <c r="AD152" i="13" s="1"/>
  <c r="AE152" i="13" s="1"/>
  <c r="AF152" i="13" s="1"/>
  <c r="AG152" i="13" s="1"/>
  <c r="AH152" i="13" s="1"/>
  <c r="AI152" i="13" s="1"/>
  <c r="AJ152" i="13" s="1"/>
  <c r="AK152" i="13" s="1"/>
  <c r="W87" i="13"/>
  <c r="X87" i="13" s="1"/>
  <c r="Y87" i="13" s="1"/>
  <c r="Z87" i="13" s="1"/>
  <c r="AA87" i="13" s="1"/>
  <c r="AB87" i="13" s="1"/>
  <c r="AC87" i="13" s="1"/>
  <c r="AD87" i="13" s="1"/>
  <c r="AE87" i="13" s="1"/>
  <c r="AF87" i="13" s="1"/>
  <c r="AG87" i="13" s="1"/>
  <c r="AH87" i="13" s="1"/>
  <c r="AI87" i="13" s="1"/>
  <c r="AJ87" i="13" s="1"/>
  <c r="AK87" i="13" s="1"/>
  <c r="W71" i="13"/>
  <c r="X71" i="13" s="1"/>
  <c r="Y71" i="13" s="1"/>
  <c r="Z71" i="13" s="1"/>
  <c r="AA71" i="13" s="1"/>
  <c r="AB71" i="13" s="1"/>
  <c r="AC71" i="13" s="1"/>
  <c r="AD71" i="13" s="1"/>
  <c r="AE71" i="13" s="1"/>
  <c r="AF71" i="13" s="1"/>
  <c r="AG71" i="13" s="1"/>
  <c r="AH71" i="13" s="1"/>
  <c r="AI71" i="13" s="1"/>
  <c r="AJ71" i="13" s="1"/>
  <c r="AK71" i="13" s="1"/>
  <c r="W136" i="13"/>
  <c r="X136" i="13" s="1"/>
  <c r="Y136" i="13" s="1"/>
  <c r="Z136" i="13" s="1"/>
  <c r="AA136" i="13" s="1"/>
  <c r="AB136" i="13" s="1"/>
  <c r="AC136" i="13" s="1"/>
  <c r="AD136" i="13" s="1"/>
  <c r="AE136" i="13" s="1"/>
  <c r="AF136" i="13" s="1"/>
  <c r="AG136" i="13" s="1"/>
  <c r="AH136" i="13" s="1"/>
  <c r="AI136" i="13" s="1"/>
  <c r="AJ136" i="13" s="1"/>
  <c r="AK136" i="13" s="1"/>
  <c r="W146" i="13"/>
  <c r="X146" i="13" s="1"/>
  <c r="Y146" i="13" s="1"/>
  <c r="Z146" i="13" s="1"/>
  <c r="AA146" i="13" s="1"/>
  <c r="AB146" i="13" s="1"/>
  <c r="AC146" i="13" s="1"/>
  <c r="AD146" i="13" s="1"/>
  <c r="AE146" i="13" s="1"/>
  <c r="AF146" i="13" s="1"/>
  <c r="AG146" i="13" s="1"/>
  <c r="AH146" i="13" s="1"/>
  <c r="AI146" i="13" s="1"/>
  <c r="AJ146" i="13" s="1"/>
  <c r="AK146" i="13" s="1"/>
  <c r="W76" i="13"/>
  <c r="X76" i="13" s="1"/>
  <c r="Y76" i="13" s="1"/>
  <c r="Z76" i="13" s="1"/>
  <c r="AA76" i="13" s="1"/>
  <c r="AB76" i="13" s="1"/>
  <c r="AC76" i="13" s="1"/>
  <c r="AD76" i="13" s="1"/>
  <c r="AE76" i="13" s="1"/>
  <c r="AF76" i="13" s="1"/>
  <c r="AG76" i="13" s="1"/>
  <c r="AH76" i="13" s="1"/>
  <c r="AI76" i="13" s="1"/>
  <c r="AJ76" i="13" s="1"/>
  <c r="AK76" i="13" s="1"/>
  <c r="W5" i="13"/>
  <c r="X5" i="13" s="1"/>
  <c r="Y5" i="13" s="1"/>
  <c r="Z5" i="13" s="1"/>
  <c r="AA5" i="13" s="1"/>
  <c r="AB5" i="13" s="1"/>
  <c r="AC5" i="13" s="1"/>
  <c r="AD5" i="13" s="1"/>
  <c r="AE5" i="13" s="1"/>
  <c r="AF5" i="13" s="1"/>
  <c r="AG5" i="13" s="1"/>
  <c r="AH5" i="13" s="1"/>
  <c r="AI5" i="13" s="1"/>
  <c r="AJ5" i="13" s="1"/>
  <c r="AK5" i="13" s="1"/>
  <c r="W52" i="13"/>
  <c r="X52" i="13" s="1"/>
  <c r="Y52" i="13" s="1"/>
  <c r="Z52" i="13" s="1"/>
  <c r="AA52" i="13" s="1"/>
  <c r="AB52" i="13" s="1"/>
  <c r="AC52" i="13" s="1"/>
  <c r="AD52" i="13" s="1"/>
  <c r="AE52" i="13" s="1"/>
  <c r="AF52" i="13" s="1"/>
  <c r="AG52" i="13" s="1"/>
  <c r="AH52" i="13" s="1"/>
  <c r="AI52" i="13" s="1"/>
  <c r="AJ52" i="13" s="1"/>
  <c r="AK52" i="13" s="1"/>
  <c r="W128" i="13"/>
  <c r="X128" i="13" s="1"/>
  <c r="Y128" i="13" s="1"/>
  <c r="Z128" i="13" s="1"/>
  <c r="AA128" i="13" s="1"/>
  <c r="AB128" i="13" s="1"/>
  <c r="AC128" i="13" s="1"/>
  <c r="AD128" i="13" s="1"/>
  <c r="AE128" i="13" s="1"/>
  <c r="AF128" i="13" s="1"/>
  <c r="AG128" i="13" s="1"/>
  <c r="AH128" i="13" s="1"/>
  <c r="AI128" i="13" s="1"/>
  <c r="AJ128" i="13" s="1"/>
  <c r="AK128" i="13" s="1"/>
  <c r="W97" i="13"/>
  <c r="X97" i="13" s="1"/>
  <c r="Y97" i="13" s="1"/>
  <c r="Z97" i="13" s="1"/>
  <c r="AA97" i="13" s="1"/>
  <c r="AB97" i="13" s="1"/>
  <c r="AC97" i="13" s="1"/>
  <c r="AD97" i="13" s="1"/>
  <c r="AE97" i="13" s="1"/>
  <c r="AF97" i="13" s="1"/>
  <c r="AG97" i="13" s="1"/>
  <c r="AH97" i="13" s="1"/>
  <c r="AI97" i="13" s="1"/>
  <c r="AJ97" i="13" s="1"/>
  <c r="AK97" i="13" s="1"/>
  <c r="W89" i="13"/>
  <c r="X89" i="13" s="1"/>
  <c r="Y89" i="13" s="1"/>
  <c r="Z89" i="13" s="1"/>
  <c r="AA89" i="13" s="1"/>
  <c r="AB89" i="13" s="1"/>
  <c r="AC89" i="13" s="1"/>
  <c r="AD89" i="13" s="1"/>
  <c r="AE89" i="13" s="1"/>
  <c r="AF89" i="13" s="1"/>
  <c r="AG89" i="13" s="1"/>
  <c r="AH89" i="13" s="1"/>
  <c r="AI89" i="13" s="1"/>
  <c r="AJ89" i="13" s="1"/>
  <c r="AK89" i="13" s="1"/>
  <c r="W57" i="13"/>
  <c r="X57" i="13" s="1"/>
  <c r="Y57" i="13" s="1"/>
  <c r="Z57" i="13" s="1"/>
  <c r="AA57" i="13" s="1"/>
  <c r="AB57" i="13" s="1"/>
  <c r="AC57" i="13" s="1"/>
  <c r="AD57" i="13" s="1"/>
  <c r="AE57" i="13" s="1"/>
  <c r="AF57" i="13" s="1"/>
  <c r="AG57" i="13" s="1"/>
  <c r="AH57" i="13" s="1"/>
  <c r="AI57" i="13" s="1"/>
  <c r="AJ57" i="13" s="1"/>
  <c r="AK57" i="13" s="1"/>
  <c r="W32" i="13"/>
  <c r="X32" i="13" s="1"/>
  <c r="Y32" i="13" s="1"/>
  <c r="Z32" i="13" s="1"/>
  <c r="AA32" i="13" s="1"/>
  <c r="AB32" i="13" s="1"/>
  <c r="AC32" i="13" s="1"/>
  <c r="AD32" i="13" s="1"/>
  <c r="AE32" i="13" s="1"/>
  <c r="AF32" i="13" s="1"/>
  <c r="AG32" i="13" s="1"/>
  <c r="AH32" i="13" s="1"/>
  <c r="AI32" i="13" s="1"/>
  <c r="AJ32" i="13" s="1"/>
  <c r="AK32" i="13" s="1"/>
  <c r="W111" i="13"/>
  <c r="X111" i="13" s="1"/>
  <c r="Y111" i="13" s="1"/>
  <c r="Z111" i="13" s="1"/>
  <c r="AA111" i="13" s="1"/>
  <c r="AB111" i="13" s="1"/>
  <c r="AC111" i="13" s="1"/>
  <c r="AD111" i="13" s="1"/>
  <c r="AE111" i="13" s="1"/>
  <c r="AF111" i="13" s="1"/>
  <c r="AG111" i="13" s="1"/>
  <c r="AH111" i="13" s="1"/>
  <c r="AI111" i="13" s="1"/>
  <c r="AJ111" i="13" s="1"/>
  <c r="AK111" i="13" s="1"/>
  <c r="W120" i="13"/>
  <c r="X120" i="13" s="1"/>
  <c r="Y120" i="13" s="1"/>
  <c r="Z120" i="13" s="1"/>
  <c r="AA120" i="13" s="1"/>
  <c r="AB120" i="13" s="1"/>
  <c r="AC120" i="13" s="1"/>
  <c r="AD120" i="13" s="1"/>
  <c r="AE120" i="13" s="1"/>
  <c r="AF120" i="13" s="1"/>
  <c r="AG120" i="13" s="1"/>
  <c r="AH120" i="13" s="1"/>
  <c r="AI120" i="13" s="1"/>
  <c r="AJ120" i="13" s="1"/>
  <c r="AK120" i="13" s="1"/>
  <c r="W100" i="13"/>
  <c r="X100" i="13" s="1"/>
  <c r="Y100" i="13" s="1"/>
  <c r="Z100" i="13" s="1"/>
  <c r="AA100" i="13" s="1"/>
  <c r="AB100" i="13" s="1"/>
  <c r="AC100" i="13" s="1"/>
  <c r="AD100" i="13" s="1"/>
  <c r="AE100" i="13" s="1"/>
  <c r="AF100" i="13" s="1"/>
  <c r="AG100" i="13" s="1"/>
  <c r="AH100" i="13" s="1"/>
  <c r="AI100" i="13" s="1"/>
  <c r="AJ100" i="13" s="1"/>
  <c r="AK100" i="13" s="1"/>
  <c r="W143" i="13"/>
  <c r="X143" i="13" s="1"/>
  <c r="Y143" i="13" s="1"/>
  <c r="Z143" i="13" s="1"/>
  <c r="AA143" i="13" s="1"/>
  <c r="AB143" i="13" s="1"/>
  <c r="AC143" i="13" s="1"/>
  <c r="AD143" i="13" s="1"/>
  <c r="AE143" i="13" s="1"/>
  <c r="AF143" i="13" s="1"/>
  <c r="AG143" i="13" s="1"/>
  <c r="AH143" i="13" s="1"/>
  <c r="AI143" i="13" s="1"/>
  <c r="AJ143" i="13" s="1"/>
  <c r="AK143" i="13" s="1"/>
  <c r="W139" i="13"/>
  <c r="X139" i="13" s="1"/>
  <c r="Y139" i="13" s="1"/>
  <c r="Z139" i="13" s="1"/>
  <c r="AA139" i="13" s="1"/>
  <c r="AB139" i="13" s="1"/>
  <c r="AC139" i="13" s="1"/>
  <c r="AD139" i="13" s="1"/>
  <c r="AE139" i="13" s="1"/>
  <c r="AF139" i="13" s="1"/>
  <c r="AG139" i="13" s="1"/>
  <c r="AH139" i="13" s="1"/>
  <c r="AI139" i="13" s="1"/>
  <c r="AJ139" i="13" s="1"/>
  <c r="AK139" i="13" s="1"/>
  <c r="W134" i="13"/>
  <c r="X134" i="13" s="1"/>
  <c r="Y134" i="13" s="1"/>
  <c r="Z134" i="13" s="1"/>
  <c r="AA134" i="13" s="1"/>
  <c r="AB134" i="13" s="1"/>
  <c r="AC134" i="13" s="1"/>
  <c r="AD134" i="13" s="1"/>
  <c r="AE134" i="13" s="1"/>
  <c r="AF134" i="13" s="1"/>
  <c r="AG134" i="13" s="1"/>
  <c r="AH134" i="13" s="1"/>
  <c r="AI134" i="13" s="1"/>
  <c r="AJ134" i="13" s="1"/>
  <c r="AK134" i="13" s="1"/>
  <c r="W98" i="13"/>
  <c r="X98" i="13" s="1"/>
  <c r="Y98" i="13" s="1"/>
  <c r="Z98" i="13" s="1"/>
  <c r="AA98" i="13" s="1"/>
  <c r="AB98" i="13" s="1"/>
  <c r="AC98" i="13" s="1"/>
  <c r="AD98" i="13" s="1"/>
  <c r="AE98" i="13" s="1"/>
  <c r="AF98" i="13" s="1"/>
  <c r="AG98" i="13" s="1"/>
  <c r="AH98" i="13" s="1"/>
  <c r="AI98" i="13" s="1"/>
  <c r="AJ98" i="13" s="1"/>
  <c r="AK98" i="13" s="1"/>
  <c r="W150" i="13"/>
  <c r="X150" i="13" s="1"/>
  <c r="Y150" i="13" s="1"/>
  <c r="Z150" i="13" s="1"/>
  <c r="AA150" i="13" s="1"/>
  <c r="AB150" i="13" s="1"/>
  <c r="AC150" i="13" s="1"/>
  <c r="AD150" i="13" s="1"/>
  <c r="AE150" i="13" s="1"/>
  <c r="AF150" i="13" s="1"/>
  <c r="AG150" i="13" s="1"/>
  <c r="AH150" i="13" s="1"/>
  <c r="AI150" i="13" s="1"/>
  <c r="AJ150" i="13" s="1"/>
  <c r="AK150" i="13" s="1"/>
  <c r="W15" i="13"/>
  <c r="X15" i="13" s="1"/>
  <c r="Y15" i="13" s="1"/>
  <c r="Z15" i="13" s="1"/>
  <c r="AA15" i="13" s="1"/>
  <c r="AB15" i="13" s="1"/>
  <c r="AC15" i="13" s="1"/>
  <c r="AD15" i="13" s="1"/>
  <c r="AE15" i="13" s="1"/>
  <c r="AF15" i="13" s="1"/>
  <c r="AG15" i="13" s="1"/>
  <c r="AH15" i="13" s="1"/>
  <c r="AI15" i="13" s="1"/>
  <c r="AJ15" i="13" s="1"/>
  <c r="AK15" i="13" s="1"/>
  <c r="W74" i="13"/>
  <c r="X74" i="13" s="1"/>
  <c r="Y74" i="13" s="1"/>
  <c r="Z74" i="13" s="1"/>
  <c r="AA74" i="13" s="1"/>
  <c r="AB74" i="13" s="1"/>
  <c r="AC74" i="13" s="1"/>
  <c r="AD74" i="13" s="1"/>
  <c r="AE74" i="13" s="1"/>
  <c r="AF74" i="13" s="1"/>
  <c r="AG74" i="13" s="1"/>
  <c r="AH74" i="13" s="1"/>
  <c r="AI74" i="13" s="1"/>
  <c r="AJ74" i="13" s="1"/>
  <c r="AK74" i="13" s="1"/>
  <c r="W149" i="13"/>
  <c r="X149" i="13" s="1"/>
  <c r="Y149" i="13" s="1"/>
  <c r="Z149" i="13" s="1"/>
  <c r="AA149" i="13" s="1"/>
  <c r="AB149" i="13" s="1"/>
  <c r="AC149" i="13" s="1"/>
  <c r="AD149" i="13" s="1"/>
  <c r="AE149" i="13" s="1"/>
  <c r="AF149" i="13" s="1"/>
  <c r="AG149" i="13" s="1"/>
  <c r="AH149" i="13" s="1"/>
  <c r="AI149" i="13" s="1"/>
  <c r="AJ149" i="13" s="1"/>
  <c r="AK149" i="13" s="1"/>
  <c r="W117" i="13"/>
  <c r="X117" i="13" s="1"/>
  <c r="Y117" i="13" s="1"/>
  <c r="Z117" i="13" s="1"/>
  <c r="AA117" i="13" s="1"/>
  <c r="AB117" i="13" s="1"/>
  <c r="AC117" i="13" s="1"/>
  <c r="AD117" i="13" s="1"/>
  <c r="AE117" i="13" s="1"/>
  <c r="AF117" i="13" s="1"/>
  <c r="AG117" i="13" s="1"/>
  <c r="AH117" i="13" s="1"/>
  <c r="AI117" i="13" s="1"/>
  <c r="AJ117" i="13" s="1"/>
  <c r="AK117" i="13" s="1"/>
  <c r="W101" i="13"/>
  <c r="X101" i="13" s="1"/>
  <c r="Y101" i="13" s="1"/>
  <c r="Z101" i="13" s="1"/>
  <c r="AA101" i="13" s="1"/>
  <c r="AB101" i="13" s="1"/>
  <c r="AC101" i="13" s="1"/>
  <c r="AD101" i="13" s="1"/>
  <c r="AE101" i="13" s="1"/>
  <c r="AF101" i="13" s="1"/>
  <c r="AG101" i="13" s="1"/>
  <c r="AH101" i="13" s="1"/>
  <c r="AI101" i="13" s="1"/>
  <c r="AJ101" i="13" s="1"/>
  <c r="AK101" i="13" s="1"/>
  <c r="W79" i="13"/>
  <c r="X79" i="13" s="1"/>
  <c r="Y79" i="13" s="1"/>
  <c r="Z79" i="13" s="1"/>
  <c r="AA79" i="13" s="1"/>
  <c r="AB79" i="13" s="1"/>
  <c r="AC79" i="13" s="1"/>
  <c r="AD79" i="13" s="1"/>
  <c r="AE79" i="13" s="1"/>
  <c r="AF79" i="13" s="1"/>
  <c r="AG79" i="13" s="1"/>
  <c r="AH79" i="13" s="1"/>
  <c r="AI79" i="13" s="1"/>
  <c r="AJ79" i="13" s="1"/>
  <c r="AK79" i="13" s="1"/>
  <c r="W73" i="13"/>
  <c r="X73" i="13" s="1"/>
  <c r="Y73" i="13" s="1"/>
  <c r="Z73" i="13" s="1"/>
  <c r="AA73" i="13" s="1"/>
  <c r="AB73" i="13" s="1"/>
  <c r="AC73" i="13" s="1"/>
  <c r="AD73" i="13" s="1"/>
  <c r="AE73" i="13" s="1"/>
  <c r="AF73" i="13" s="1"/>
  <c r="AG73" i="13" s="1"/>
  <c r="AH73" i="13" s="1"/>
  <c r="AI73" i="13" s="1"/>
  <c r="AJ73" i="13" s="1"/>
  <c r="AK73" i="13" s="1"/>
  <c r="W92" i="13"/>
  <c r="X92" i="13" s="1"/>
  <c r="Y92" i="13" s="1"/>
  <c r="Z92" i="13" s="1"/>
  <c r="AA92" i="13" s="1"/>
  <c r="AB92" i="13" s="1"/>
  <c r="AC92" i="13" s="1"/>
  <c r="AD92" i="13" s="1"/>
  <c r="AE92" i="13" s="1"/>
  <c r="AF92" i="13" s="1"/>
  <c r="AG92" i="13" s="1"/>
  <c r="AH92" i="13" s="1"/>
  <c r="AI92" i="13" s="1"/>
  <c r="AJ92" i="13" s="1"/>
  <c r="AK92" i="13" s="1"/>
  <c r="W88" i="13"/>
  <c r="X88" i="13" s="1"/>
  <c r="Y88" i="13" s="1"/>
  <c r="Z88" i="13" s="1"/>
  <c r="AA88" i="13" s="1"/>
  <c r="AB88" i="13" s="1"/>
  <c r="AC88" i="13" s="1"/>
  <c r="AD88" i="13" s="1"/>
  <c r="AE88" i="13" s="1"/>
  <c r="AF88" i="13" s="1"/>
  <c r="AG88" i="13" s="1"/>
  <c r="AH88" i="13" s="1"/>
  <c r="AI88" i="13" s="1"/>
  <c r="AJ88" i="13" s="1"/>
  <c r="AK88" i="13" s="1"/>
  <c r="W82" i="13"/>
  <c r="X82" i="13" s="1"/>
  <c r="Y82" i="13" s="1"/>
  <c r="Z82" i="13" s="1"/>
  <c r="AA82" i="13" s="1"/>
  <c r="AB82" i="13" s="1"/>
  <c r="AC82" i="13" s="1"/>
  <c r="AD82" i="13" s="1"/>
  <c r="AE82" i="13" s="1"/>
  <c r="AF82" i="13" s="1"/>
  <c r="AG82" i="13" s="1"/>
  <c r="AH82" i="13" s="1"/>
  <c r="AI82" i="13" s="1"/>
  <c r="AJ82" i="13" s="1"/>
  <c r="AK82" i="13" s="1"/>
  <c r="W72" i="13"/>
  <c r="X72" i="13" s="1"/>
  <c r="Y72" i="13" s="1"/>
  <c r="Z72" i="13" s="1"/>
  <c r="AA72" i="13" s="1"/>
  <c r="AB72" i="13" s="1"/>
  <c r="AC72" i="13" s="1"/>
  <c r="AD72" i="13" s="1"/>
  <c r="AE72" i="13" s="1"/>
  <c r="AF72" i="13" s="1"/>
  <c r="AG72" i="13" s="1"/>
  <c r="AH72" i="13" s="1"/>
  <c r="AI72" i="13" s="1"/>
  <c r="AJ72" i="13" s="1"/>
  <c r="AK72" i="13" s="1"/>
  <c r="W11" i="13"/>
  <c r="X11" i="13" s="1"/>
  <c r="Y11" i="13" s="1"/>
  <c r="Z11" i="13" s="1"/>
  <c r="AA11" i="13" s="1"/>
  <c r="AB11" i="13" s="1"/>
  <c r="AC11" i="13" s="1"/>
  <c r="AD11" i="13" s="1"/>
  <c r="AE11" i="13" s="1"/>
  <c r="AF11" i="13" s="1"/>
  <c r="AG11" i="13" s="1"/>
  <c r="AH11" i="13" s="1"/>
  <c r="AI11" i="13" s="1"/>
  <c r="AJ11" i="13" s="1"/>
  <c r="AK11" i="13" s="1"/>
  <c r="W154" i="13"/>
  <c r="X154" i="13" s="1"/>
  <c r="Y154" i="13" s="1"/>
  <c r="Z154" i="13" s="1"/>
  <c r="AA154" i="13" s="1"/>
  <c r="AB154" i="13" s="1"/>
  <c r="AC154" i="13" s="1"/>
  <c r="AD154" i="13" s="1"/>
  <c r="AE154" i="13" s="1"/>
  <c r="AF154" i="13" s="1"/>
  <c r="AG154" i="13" s="1"/>
  <c r="AH154" i="13" s="1"/>
  <c r="AI154" i="13" s="1"/>
  <c r="AJ154" i="13" s="1"/>
  <c r="AK154" i="13" s="1"/>
  <c r="W94" i="13"/>
  <c r="X94" i="13" s="1"/>
  <c r="Y94" i="13" s="1"/>
  <c r="Z94" i="13" s="1"/>
  <c r="AA94" i="13" s="1"/>
  <c r="AB94" i="13" s="1"/>
  <c r="AC94" i="13" s="1"/>
  <c r="AD94" i="13" s="1"/>
  <c r="AE94" i="13" s="1"/>
  <c r="AF94" i="13" s="1"/>
  <c r="AG94" i="13" s="1"/>
  <c r="AH94" i="13" s="1"/>
  <c r="AI94" i="13" s="1"/>
  <c r="AJ94" i="13" s="1"/>
  <c r="AK94" i="13" s="1"/>
  <c r="W59" i="13"/>
  <c r="X59" i="13" s="1"/>
  <c r="Y59" i="13" s="1"/>
  <c r="Z59" i="13" s="1"/>
  <c r="AA59" i="13" s="1"/>
  <c r="AB59" i="13" s="1"/>
  <c r="AC59" i="13" s="1"/>
  <c r="AD59" i="13" s="1"/>
  <c r="AE59" i="13" s="1"/>
  <c r="AF59" i="13" s="1"/>
  <c r="AG59" i="13" s="1"/>
  <c r="AH59" i="13" s="1"/>
  <c r="AI59" i="13" s="1"/>
  <c r="AJ59" i="13" s="1"/>
  <c r="AK59" i="13" s="1"/>
  <c r="W132" i="13"/>
  <c r="X132" i="13" s="1"/>
  <c r="Y132" i="13" s="1"/>
  <c r="Z132" i="13" s="1"/>
  <c r="AA132" i="13" s="1"/>
  <c r="AB132" i="13" s="1"/>
  <c r="AC132" i="13" s="1"/>
  <c r="AD132" i="13" s="1"/>
  <c r="AE132" i="13" s="1"/>
  <c r="AF132" i="13" s="1"/>
  <c r="AG132" i="13" s="1"/>
  <c r="AH132" i="13" s="1"/>
  <c r="AI132" i="13" s="1"/>
  <c r="AJ132" i="13" s="1"/>
  <c r="AK132" i="13" s="1"/>
  <c r="W126" i="13"/>
  <c r="X126" i="13" s="1"/>
  <c r="Y126" i="13" s="1"/>
  <c r="Z126" i="13" s="1"/>
  <c r="AA126" i="13" s="1"/>
  <c r="AB126" i="13" s="1"/>
  <c r="AC126" i="13" s="1"/>
  <c r="AD126" i="13" s="1"/>
  <c r="AE126" i="13" s="1"/>
  <c r="AF126" i="13" s="1"/>
  <c r="AG126" i="13" s="1"/>
  <c r="AH126" i="13" s="1"/>
  <c r="AI126" i="13" s="1"/>
  <c r="AJ126" i="13" s="1"/>
  <c r="AK126" i="13" s="1"/>
  <c r="W141" i="13"/>
  <c r="X141" i="13" s="1"/>
  <c r="Y141" i="13" s="1"/>
  <c r="Z141" i="13" s="1"/>
  <c r="AA141" i="13" s="1"/>
  <c r="AB141" i="13" s="1"/>
  <c r="AC141" i="13" s="1"/>
  <c r="AD141" i="13" s="1"/>
  <c r="AE141" i="13" s="1"/>
  <c r="AF141" i="13" s="1"/>
  <c r="AG141" i="13" s="1"/>
  <c r="AH141" i="13" s="1"/>
  <c r="AI141" i="13" s="1"/>
  <c r="AJ141" i="13" s="1"/>
  <c r="AK141" i="13" s="1"/>
  <c r="W90" i="13"/>
  <c r="X90" i="13" s="1"/>
  <c r="Y90" i="13" s="1"/>
  <c r="Z90" i="13" s="1"/>
  <c r="AA90" i="13" s="1"/>
  <c r="AB90" i="13" s="1"/>
  <c r="AC90" i="13" s="1"/>
  <c r="AD90" i="13" s="1"/>
  <c r="AE90" i="13" s="1"/>
  <c r="AF90" i="13" s="1"/>
  <c r="AG90" i="13" s="1"/>
  <c r="AH90" i="13" s="1"/>
  <c r="AI90" i="13" s="1"/>
  <c r="AJ90" i="13" s="1"/>
  <c r="AK90" i="13" s="1"/>
  <c r="W81" i="13"/>
  <c r="X81" i="13" s="1"/>
  <c r="Y81" i="13" s="1"/>
  <c r="Z81" i="13" s="1"/>
  <c r="AA81" i="13" s="1"/>
  <c r="AB81" i="13" s="1"/>
  <c r="AC81" i="13" s="1"/>
  <c r="AD81" i="13" s="1"/>
  <c r="AE81" i="13" s="1"/>
  <c r="AF81" i="13" s="1"/>
  <c r="AG81" i="13" s="1"/>
  <c r="AH81" i="13" s="1"/>
  <c r="AI81" i="13" s="1"/>
  <c r="AJ81" i="13" s="1"/>
  <c r="AK81" i="13" s="1"/>
  <c r="W54" i="13"/>
  <c r="X54" i="13" s="1"/>
  <c r="Y54" i="13" s="1"/>
  <c r="Z54" i="13" s="1"/>
  <c r="AA54" i="13" s="1"/>
  <c r="AB54" i="13" s="1"/>
  <c r="AC54" i="13" s="1"/>
  <c r="AD54" i="13" s="1"/>
  <c r="AE54" i="13" s="1"/>
  <c r="AF54" i="13" s="1"/>
  <c r="AG54" i="13" s="1"/>
  <c r="AH54" i="13" s="1"/>
  <c r="AI54" i="13" s="1"/>
  <c r="AJ54" i="13" s="1"/>
  <c r="AK54" i="13" s="1"/>
  <c r="W29" i="13"/>
  <c r="X29" i="13" s="1"/>
  <c r="Y29" i="13" s="1"/>
  <c r="Z29" i="13" s="1"/>
  <c r="AA29" i="13" s="1"/>
  <c r="AB29" i="13" s="1"/>
  <c r="AC29" i="13" s="1"/>
  <c r="AD29" i="13" s="1"/>
  <c r="AE29" i="13" s="1"/>
  <c r="AF29" i="13" s="1"/>
  <c r="AG29" i="13" s="1"/>
  <c r="AH29" i="13" s="1"/>
  <c r="AI29" i="13" s="1"/>
  <c r="AJ29" i="13" s="1"/>
  <c r="AK29" i="13" s="1"/>
  <c r="W122" i="13"/>
  <c r="X122" i="13" s="1"/>
  <c r="Y122" i="13" s="1"/>
  <c r="Z122" i="13" s="1"/>
  <c r="AA122" i="13" s="1"/>
  <c r="AB122" i="13" s="1"/>
  <c r="AC122" i="13" s="1"/>
  <c r="AD122" i="13" s="1"/>
  <c r="AE122" i="13" s="1"/>
  <c r="AF122" i="13" s="1"/>
  <c r="AG122" i="13" s="1"/>
  <c r="AH122" i="13" s="1"/>
  <c r="AI122" i="13" s="1"/>
  <c r="AJ122" i="13" s="1"/>
  <c r="AK122" i="13" s="1"/>
  <c r="W20" i="13"/>
  <c r="X20" i="13" s="1"/>
  <c r="Y20" i="13" s="1"/>
  <c r="Z20" i="13" s="1"/>
  <c r="AA20" i="13" s="1"/>
  <c r="AB20" i="13" s="1"/>
  <c r="AC20" i="13" s="1"/>
  <c r="AD20" i="13" s="1"/>
  <c r="AE20" i="13" s="1"/>
  <c r="AF20" i="13" s="1"/>
  <c r="AG20" i="13" s="1"/>
  <c r="AH20" i="13" s="1"/>
  <c r="AI20" i="13" s="1"/>
  <c r="AJ20" i="13" s="1"/>
  <c r="AK20" i="13" s="1"/>
  <c r="W10" i="13"/>
  <c r="X10" i="13" s="1"/>
  <c r="Y10" i="13" s="1"/>
  <c r="Z10" i="13" s="1"/>
  <c r="AA10" i="13" s="1"/>
  <c r="AB10" i="13" s="1"/>
  <c r="AC10" i="13" s="1"/>
  <c r="AD10" i="13" s="1"/>
  <c r="AE10" i="13" s="1"/>
  <c r="AF10" i="13" s="1"/>
  <c r="AG10" i="13" s="1"/>
  <c r="AH10" i="13" s="1"/>
  <c r="AI10" i="13" s="1"/>
  <c r="AJ10" i="13" s="1"/>
  <c r="AK10" i="13" s="1"/>
  <c r="W23" i="13"/>
  <c r="X23" i="13" s="1"/>
  <c r="Y23" i="13" s="1"/>
  <c r="Z23" i="13" s="1"/>
  <c r="AA23" i="13" s="1"/>
  <c r="AB23" i="13" s="1"/>
  <c r="AC23" i="13" s="1"/>
  <c r="AD23" i="13" s="1"/>
  <c r="AE23" i="13" s="1"/>
  <c r="AF23" i="13" s="1"/>
  <c r="AG23" i="13" s="1"/>
  <c r="AH23" i="13" s="1"/>
  <c r="AI23" i="13" s="1"/>
  <c r="AJ23" i="13" s="1"/>
  <c r="AK23" i="13" s="1"/>
  <c r="W85" i="13"/>
  <c r="X85" i="13" s="1"/>
  <c r="Y85" i="13" s="1"/>
  <c r="Z85" i="13" s="1"/>
  <c r="AA85" i="13" s="1"/>
  <c r="AB85" i="13" s="1"/>
  <c r="AC85" i="13" s="1"/>
  <c r="AD85" i="13" s="1"/>
  <c r="AE85" i="13" s="1"/>
  <c r="AF85" i="13" s="1"/>
  <c r="AG85" i="13" s="1"/>
  <c r="AH85" i="13" s="1"/>
  <c r="AI85" i="13" s="1"/>
  <c r="AJ85" i="13" s="1"/>
  <c r="AK85" i="13" s="1"/>
  <c r="W135" i="13"/>
  <c r="X135" i="13" s="1"/>
  <c r="Y135" i="13" s="1"/>
  <c r="Z135" i="13" s="1"/>
  <c r="AA135" i="13" s="1"/>
  <c r="AB135" i="13" s="1"/>
  <c r="AC135" i="13" s="1"/>
  <c r="AD135" i="13" s="1"/>
  <c r="AE135" i="13" s="1"/>
  <c r="AF135" i="13" s="1"/>
  <c r="AG135" i="13" s="1"/>
  <c r="AH135" i="13" s="1"/>
  <c r="AI135" i="13" s="1"/>
  <c r="AJ135" i="13" s="1"/>
  <c r="AK135" i="13" s="1"/>
  <c r="W131" i="13"/>
  <c r="X131" i="13" s="1"/>
  <c r="Y131" i="13" s="1"/>
  <c r="Z131" i="13" s="1"/>
  <c r="AA131" i="13" s="1"/>
  <c r="AB131" i="13" s="1"/>
  <c r="AC131" i="13" s="1"/>
  <c r="AD131" i="13" s="1"/>
  <c r="AE131" i="13" s="1"/>
  <c r="AF131" i="13" s="1"/>
  <c r="AG131" i="13" s="1"/>
  <c r="AH131" i="13" s="1"/>
  <c r="AI131" i="13" s="1"/>
  <c r="AJ131" i="13" s="1"/>
  <c r="AK131" i="13" s="1"/>
  <c r="W125" i="13"/>
  <c r="X125" i="13" s="1"/>
  <c r="Y125" i="13" s="1"/>
  <c r="Z125" i="13" s="1"/>
  <c r="AA125" i="13" s="1"/>
  <c r="AB125" i="13" s="1"/>
  <c r="AC125" i="13" s="1"/>
  <c r="AD125" i="13" s="1"/>
  <c r="AE125" i="13" s="1"/>
  <c r="AF125" i="13" s="1"/>
  <c r="AG125" i="13" s="1"/>
  <c r="AH125" i="13" s="1"/>
  <c r="AI125" i="13" s="1"/>
  <c r="AJ125" i="13" s="1"/>
  <c r="AK125" i="13" s="1"/>
  <c r="W78" i="13"/>
  <c r="X78" i="13" s="1"/>
  <c r="Y78" i="13" s="1"/>
  <c r="Z78" i="13" s="1"/>
  <c r="AA78" i="13" s="1"/>
  <c r="AB78" i="13" s="1"/>
  <c r="AC78" i="13" s="1"/>
  <c r="AD78" i="13" s="1"/>
  <c r="AE78" i="13" s="1"/>
  <c r="AF78" i="13" s="1"/>
  <c r="AG78" i="13" s="1"/>
  <c r="AH78" i="13" s="1"/>
  <c r="AI78" i="13" s="1"/>
  <c r="AJ78" i="13" s="1"/>
  <c r="AK78" i="13" s="1"/>
  <c r="W93" i="13"/>
  <c r="X93" i="13" s="1"/>
  <c r="Y93" i="13" s="1"/>
  <c r="Z93" i="13" s="1"/>
  <c r="AA93" i="13" s="1"/>
  <c r="AB93" i="13" s="1"/>
  <c r="AC93" i="13" s="1"/>
  <c r="AD93" i="13" s="1"/>
  <c r="AE93" i="13" s="1"/>
  <c r="AF93" i="13" s="1"/>
  <c r="AG93" i="13" s="1"/>
  <c r="AH93" i="13" s="1"/>
  <c r="AI93" i="13" s="1"/>
  <c r="AJ93" i="13" s="1"/>
  <c r="AK93" i="13" s="1"/>
  <c r="W80" i="13"/>
  <c r="X80" i="13" s="1"/>
  <c r="Y80" i="13" s="1"/>
  <c r="Z80" i="13" s="1"/>
  <c r="AA80" i="13" s="1"/>
  <c r="AB80" i="13" s="1"/>
  <c r="AC80" i="13" s="1"/>
  <c r="AD80" i="13" s="1"/>
  <c r="AE80" i="13" s="1"/>
  <c r="AF80" i="13" s="1"/>
  <c r="AG80" i="13" s="1"/>
  <c r="AH80" i="13" s="1"/>
  <c r="AI80" i="13" s="1"/>
  <c r="AJ80" i="13" s="1"/>
  <c r="AK80" i="13" s="1"/>
  <c r="W130" i="13"/>
  <c r="X130" i="13" s="1"/>
  <c r="Y130" i="13" s="1"/>
  <c r="Z130" i="13" s="1"/>
  <c r="AA130" i="13" s="1"/>
  <c r="AB130" i="13" s="1"/>
  <c r="AC130" i="13" s="1"/>
  <c r="AD130" i="13" s="1"/>
  <c r="AE130" i="13" s="1"/>
  <c r="AF130" i="13" s="1"/>
  <c r="AG130" i="13" s="1"/>
  <c r="AH130" i="13" s="1"/>
  <c r="AI130" i="13" s="1"/>
  <c r="AJ130" i="13" s="1"/>
  <c r="AK130" i="13" s="1"/>
  <c r="W70" i="13"/>
  <c r="X70" i="13" s="1"/>
  <c r="Y70" i="13" s="1"/>
  <c r="Z70" i="13" s="1"/>
  <c r="AA70" i="13" s="1"/>
  <c r="AB70" i="13" s="1"/>
  <c r="AC70" i="13" s="1"/>
  <c r="AD70" i="13" s="1"/>
  <c r="AE70" i="13" s="1"/>
  <c r="AF70" i="13" s="1"/>
  <c r="AG70" i="13" s="1"/>
  <c r="AH70" i="13" s="1"/>
  <c r="AI70" i="13" s="1"/>
  <c r="AJ70" i="13" s="1"/>
  <c r="AK70" i="13" s="1"/>
  <c r="W31" i="13"/>
  <c r="X31" i="13" s="1"/>
  <c r="Y31" i="13" s="1"/>
  <c r="Z31" i="13" s="1"/>
  <c r="AA31" i="13" s="1"/>
  <c r="AB31" i="13" s="1"/>
  <c r="AC31" i="13" s="1"/>
  <c r="AD31" i="13" s="1"/>
  <c r="AE31" i="13" s="1"/>
  <c r="AF31" i="13" s="1"/>
  <c r="AG31" i="13" s="1"/>
  <c r="AH31" i="13" s="1"/>
  <c r="AI31" i="13" s="1"/>
  <c r="AJ31" i="13" s="1"/>
  <c r="AK31" i="13" s="1"/>
  <c r="W145" i="13"/>
  <c r="X145" i="13" s="1"/>
  <c r="Y145" i="13" s="1"/>
  <c r="Z145" i="13" s="1"/>
  <c r="AA145" i="13" s="1"/>
  <c r="AB145" i="13" s="1"/>
  <c r="AC145" i="13" s="1"/>
  <c r="AD145" i="13" s="1"/>
  <c r="AE145" i="13" s="1"/>
  <c r="AF145" i="13" s="1"/>
  <c r="AG145" i="13" s="1"/>
  <c r="AH145" i="13" s="1"/>
  <c r="AI145" i="13" s="1"/>
  <c r="AJ145" i="13" s="1"/>
  <c r="AK145" i="13" s="1"/>
  <c r="W124" i="13"/>
  <c r="X124" i="13" s="1"/>
  <c r="Y124" i="13" s="1"/>
  <c r="Z124" i="13" s="1"/>
  <c r="AA124" i="13" s="1"/>
  <c r="AB124" i="13" s="1"/>
  <c r="AC124" i="13" s="1"/>
  <c r="AD124" i="13" s="1"/>
  <c r="AE124" i="13" s="1"/>
  <c r="AF124" i="13" s="1"/>
  <c r="AG124" i="13" s="1"/>
  <c r="AH124" i="13" s="1"/>
  <c r="AI124" i="13" s="1"/>
  <c r="AJ124" i="13" s="1"/>
  <c r="AK124" i="13" s="1"/>
  <c r="W96" i="13"/>
  <c r="X96" i="13" s="1"/>
  <c r="Y96" i="13" s="1"/>
  <c r="Z96" i="13" s="1"/>
  <c r="AA96" i="13" s="1"/>
  <c r="AB96" i="13" s="1"/>
  <c r="AC96" i="13" s="1"/>
  <c r="AD96" i="13" s="1"/>
  <c r="AE96" i="13" s="1"/>
  <c r="AF96" i="13" s="1"/>
  <c r="AG96" i="13" s="1"/>
  <c r="AH96" i="13" s="1"/>
  <c r="AI96" i="13" s="1"/>
  <c r="AJ96" i="13" s="1"/>
  <c r="AK96" i="13" s="1"/>
  <c r="W83" i="13"/>
  <c r="X83" i="13" s="1"/>
  <c r="Y83" i="13" s="1"/>
  <c r="Z83" i="13" s="1"/>
  <c r="AA83" i="13" s="1"/>
  <c r="AB83" i="13" s="1"/>
  <c r="AC83" i="13" s="1"/>
  <c r="AD83" i="13" s="1"/>
  <c r="AE83" i="13" s="1"/>
  <c r="AF83" i="13" s="1"/>
  <c r="AG83" i="13" s="1"/>
  <c r="AH83" i="13" s="1"/>
  <c r="AI83" i="13" s="1"/>
  <c r="AJ83" i="13" s="1"/>
  <c r="AK83" i="13" s="1"/>
  <c r="W34" i="13"/>
  <c r="X34" i="13" s="1"/>
  <c r="Y34" i="13" s="1"/>
  <c r="Z34" i="13" s="1"/>
  <c r="AA34" i="13" s="1"/>
  <c r="AB34" i="13" s="1"/>
  <c r="AC34" i="13" s="1"/>
  <c r="AD34" i="13" s="1"/>
  <c r="AE34" i="13" s="1"/>
  <c r="AF34" i="13" s="1"/>
  <c r="AG34" i="13" s="1"/>
  <c r="AH34" i="13" s="1"/>
  <c r="AI34" i="13" s="1"/>
  <c r="AJ34" i="13" s="1"/>
  <c r="AK34" i="13" s="1"/>
  <c r="W8" i="13"/>
  <c r="X8" i="13" s="1"/>
  <c r="Y8" i="13" s="1"/>
  <c r="Z8" i="13" s="1"/>
  <c r="AA8" i="13" s="1"/>
  <c r="AB8" i="13" s="1"/>
  <c r="AC8" i="13" s="1"/>
  <c r="AD8" i="13" s="1"/>
  <c r="AE8" i="13" s="1"/>
  <c r="AF8" i="13" s="1"/>
  <c r="AG8" i="13" s="1"/>
  <c r="AH8" i="13" s="1"/>
  <c r="AI8" i="13" s="1"/>
  <c r="AJ8" i="13" s="1"/>
  <c r="AK8" i="13" s="1"/>
  <c r="W75" i="13"/>
  <c r="X75" i="13" s="1"/>
  <c r="Y75" i="13" s="1"/>
  <c r="Z75" i="13" s="1"/>
  <c r="AA75" i="13" s="1"/>
  <c r="AB75" i="13" s="1"/>
  <c r="AC75" i="13" s="1"/>
  <c r="AD75" i="13" s="1"/>
  <c r="AE75" i="13" s="1"/>
  <c r="AF75" i="13" s="1"/>
  <c r="AG75" i="13" s="1"/>
  <c r="AH75" i="13" s="1"/>
  <c r="AI75" i="13" s="1"/>
  <c r="AJ75" i="13" s="1"/>
  <c r="AK75" i="13" s="1"/>
  <c r="W123" i="13"/>
  <c r="X123" i="13" s="1"/>
  <c r="Y123" i="13" s="1"/>
  <c r="Z123" i="13" s="1"/>
  <c r="AA123" i="13" s="1"/>
  <c r="AB123" i="13" s="1"/>
  <c r="AC123" i="13" s="1"/>
  <c r="AD123" i="13" s="1"/>
  <c r="AE123" i="13" s="1"/>
  <c r="AF123" i="13" s="1"/>
  <c r="AG123" i="13" s="1"/>
  <c r="AH123" i="13" s="1"/>
  <c r="AI123" i="13" s="1"/>
  <c r="AJ123" i="13" s="1"/>
  <c r="AK123" i="13" s="1"/>
  <c r="W115" i="13"/>
  <c r="X115" i="13" s="1"/>
  <c r="Y115" i="13" s="1"/>
  <c r="Z115" i="13" s="1"/>
  <c r="AA115" i="13" s="1"/>
  <c r="AB115" i="13" s="1"/>
  <c r="AC115" i="13" s="1"/>
  <c r="AD115" i="13" s="1"/>
  <c r="AE115" i="13" s="1"/>
  <c r="AF115" i="13" s="1"/>
  <c r="AG115" i="13" s="1"/>
  <c r="AH115" i="13" s="1"/>
  <c r="AI115" i="13" s="1"/>
  <c r="AJ115" i="13" s="1"/>
  <c r="AK115" i="13" s="1"/>
  <c r="W91" i="13"/>
  <c r="X91" i="13" s="1"/>
  <c r="Y91" i="13" s="1"/>
  <c r="Z91" i="13" s="1"/>
  <c r="AA91" i="13" s="1"/>
  <c r="AB91" i="13" s="1"/>
  <c r="AC91" i="13" s="1"/>
  <c r="AD91" i="13" s="1"/>
  <c r="AE91" i="13" s="1"/>
  <c r="AF91" i="13" s="1"/>
  <c r="AG91" i="13" s="1"/>
  <c r="AH91" i="13" s="1"/>
  <c r="AI91" i="13" s="1"/>
  <c r="AJ91" i="13" s="1"/>
  <c r="AK91" i="13" s="1"/>
  <c r="W61" i="13"/>
  <c r="X61" i="13" s="1"/>
  <c r="Y61" i="13" s="1"/>
  <c r="Z61" i="13" s="1"/>
  <c r="AA61" i="13" s="1"/>
  <c r="AB61" i="13" s="1"/>
  <c r="AC61" i="13" s="1"/>
  <c r="AD61" i="13" s="1"/>
  <c r="AE61" i="13" s="1"/>
  <c r="AF61" i="13" s="1"/>
  <c r="AG61" i="13" s="1"/>
  <c r="AH61" i="13" s="1"/>
  <c r="AI61" i="13" s="1"/>
  <c r="AJ61" i="13" s="1"/>
  <c r="AK61" i="13" s="1"/>
  <c r="W30" i="13"/>
  <c r="X30" i="13" s="1"/>
  <c r="Y30" i="13" s="1"/>
  <c r="Z30" i="13" s="1"/>
  <c r="AA30" i="13" s="1"/>
  <c r="AB30" i="13" s="1"/>
  <c r="AC30" i="13" s="1"/>
  <c r="AD30" i="13" s="1"/>
  <c r="AE30" i="13" s="1"/>
  <c r="AF30" i="13" s="1"/>
  <c r="AG30" i="13" s="1"/>
  <c r="AH30" i="13" s="1"/>
  <c r="AI30" i="13" s="1"/>
  <c r="AJ30" i="13" s="1"/>
  <c r="AK30" i="13" s="1"/>
  <c r="W33" i="13"/>
  <c r="X33" i="13" s="1"/>
  <c r="Y33" i="13" s="1"/>
  <c r="Z33" i="13" s="1"/>
  <c r="AA33" i="13" s="1"/>
  <c r="AB33" i="13" s="1"/>
  <c r="AC33" i="13" s="1"/>
  <c r="AD33" i="13" s="1"/>
  <c r="AE33" i="13" s="1"/>
  <c r="AF33" i="13" s="1"/>
  <c r="AG33" i="13" s="1"/>
  <c r="AH33" i="13" s="1"/>
  <c r="AI33" i="13" s="1"/>
  <c r="AJ33" i="13" s="1"/>
  <c r="AK33" i="13" s="1"/>
  <c r="W28" i="13"/>
  <c r="X28" i="13" s="1"/>
  <c r="Y28" i="13" s="1"/>
  <c r="Z28" i="13" s="1"/>
  <c r="AA28" i="13" s="1"/>
  <c r="AB28" i="13" s="1"/>
  <c r="AC28" i="13" s="1"/>
  <c r="AD28" i="13" s="1"/>
  <c r="AE28" i="13" s="1"/>
  <c r="AF28" i="13" s="1"/>
  <c r="AG28" i="13" s="1"/>
  <c r="AH28" i="13" s="1"/>
  <c r="AI28" i="13" s="1"/>
  <c r="AJ28" i="13" s="1"/>
  <c r="AK28" i="13" s="1"/>
  <c r="W21" i="13"/>
  <c r="X21" i="13" s="1"/>
  <c r="Y21" i="13" s="1"/>
  <c r="Z21" i="13" s="1"/>
  <c r="AA21" i="13" s="1"/>
  <c r="AB21" i="13" s="1"/>
  <c r="AC21" i="13" s="1"/>
  <c r="AD21" i="13" s="1"/>
  <c r="AE21" i="13" s="1"/>
  <c r="AF21" i="13" s="1"/>
  <c r="AG21" i="13" s="1"/>
  <c r="AH21" i="13" s="1"/>
  <c r="AI21" i="13" s="1"/>
  <c r="AJ21" i="13" s="1"/>
  <c r="AK21" i="13" s="1"/>
  <c r="W13" i="13"/>
  <c r="X13" i="13" s="1"/>
  <c r="Y13" i="13" s="1"/>
  <c r="Z13" i="13" s="1"/>
  <c r="AA13" i="13" s="1"/>
  <c r="AB13" i="13" s="1"/>
  <c r="AC13" i="13" s="1"/>
  <c r="AD13" i="13" s="1"/>
  <c r="AE13" i="13" s="1"/>
  <c r="AF13" i="13" s="1"/>
  <c r="AG13" i="13" s="1"/>
  <c r="AH13" i="13" s="1"/>
  <c r="AI13" i="13" s="1"/>
  <c r="AJ13" i="13" s="1"/>
  <c r="AK13" i="13" s="1"/>
  <c r="W7" i="13"/>
  <c r="X7" i="13" s="1"/>
  <c r="Y7" i="13" s="1"/>
  <c r="Z7" i="13" s="1"/>
  <c r="AA7" i="13" s="1"/>
  <c r="AB7" i="13" s="1"/>
  <c r="AC7" i="13" s="1"/>
  <c r="AD7" i="13" s="1"/>
  <c r="AE7" i="13" s="1"/>
  <c r="AF7" i="13" s="1"/>
  <c r="AG7" i="13" s="1"/>
  <c r="AH7" i="13" s="1"/>
  <c r="AI7" i="13" s="1"/>
  <c r="AJ7" i="13" s="1"/>
  <c r="AK7" i="13" s="1"/>
  <c r="W95" i="13"/>
  <c r="X95" i="13" s="1"/>
  <c r="Y95" i="13" s="1"/>
  <c r="Z95" i="13" s="1"/>
  <c r="AA95" i="13" s="1"/>
  <c r="AB95" i="13" s="1"/>
  <c r="AC95" i="13" s="1"/>
  <c r="AD95" i="13" s="1"/>
  <c r="AE95" i="13" s="1"/>
  <c r="AF95" i="13" s="1"/>
  <c r="AG95" i="13" s="1"/>
  <c r="AH95" i="13" s="1"/>
  <c r="AI95" i="13" s="1"/>
  <c r="AJ95" i="13" s="1"/>
  <c r="AK95" i="13" s="1"/>
  <c r="W148" i="13"/>
  <c r="X148" i="13" s="1"/>
  <c r="Y148" i="13" s="1"/>
  <c r="Z148" i="13" s="1"/>
  <c r="AA148" i="13" s="1"/>
  <c r="AB148" i="13" s="1"/>
  <c r="AC148" i="13" s="1"/>
  <c r="AD148" i="13" s="1"/>
  <c r="AE148" i="13" s="1"/>
  <c r="AF148" i="13" s="1"/>
  <c r="AG148" i="13" s="1"/>
  <c r="AH148" i="13" s="1"/>
  <c r="AI148" i="13" s="1"/>
  <c r="AJ148" i="13" s="1"/>
  <c r="AK148" i="13" s="1"/>
  <c r="W137" i="13"/>
  <c r="X137" i="13" s="1"/>
  <c r="Y137" i="13" s="1"/>
  <c r="Z137" i="13" s="1"/>
  <c r="AA137" i="13" s="1"/>
  <c r="AB137" i="13" s="1"/>
  <c r="AC137" i="13" s="1"/>
  <c r="AD137" i="13" s="1"/>
  <c r="AE137" i="13" s="1"/>
  <c r="AF137" i="13" s="1"/>
  <c r="AG137" i="13" s="1"/>
  <c r="AH137" i="13" s="1"/>
  <c r="AI137" i="13" s="1"/>
  <c r="AJ137" i="13" s="1"/>
  <c r="AK137" i="13" s="1"/>
  <c r="W114" i="13"/>
  <c r="X114" i="13" s="1"/>
  <c r="Y114" i="13" s="1"/>
  <c r="Z114" i="13" s="1"/>
  <c r="AA114" i="13" s="1"/>
  <c r="AB114" i="13" s="1"/>
  <c r="AC114" i="13" s="1"/>
  <c r="AD114" i="13" s="1"/>
  <c r="AE114" i="13" s="1"/>
  <c r="AF114" i="13" s="1"/>
  <c r="AG114" i="13" s="1"/>
  <c r="AH114" i="13" s="1"/>
  <c r="AI114" i="13" s="1"/>
  <c r="AJ114" i="13" s="1"/>
  <c r="AK114" i="13" s="1"/>
  <c r="W60" i="13"/>
  <c r="X60" i="13" s="1"/>
  <c r="Y60" i="13" s="1"/>
  <c r="Z60" i="13" s="1"/>
  <c r="AA60" i="13" s="1"/>
  <c r="AB60" i="13" s="1"/>
  <c r="AC60" i="13" s="1"/>
  <c r="AD60" i="13" s="1"/>
  <c r="AE60" i="13" s="1"/>
  <c r="AF60" i="13" s="1"/>
  <c r="AG60" i="13" s="1"/>
  <c r="AH60" i="13" s="1"/>
  <c r="AI60" i="13" s="1"/>
  <c r="AJ60" i="13" s="1"/>
  <c r="AK60" i="13" s="1"/>
  <c r="W55" i="13"/>
  <c r="X55" i="13" s="1"/>
  <c r="Y55" i="13" s="1"/>
  <c r="Z55" i="13" s="1"/>
  <c r="AA55" i="13" s="1"/>
  <c r="AB55" i="13" s="1"/>
  <c r="AC55" i="13" s="1"/>
  <c r="AD55" i="13" s="1"/>
  <c r="AE55" i="13" s="1"/>
  <c r="AF55" i="13" s="1"/>
  <c r="AG55" i="13" s="1"/>
  <c r="AH55" i="13" s="1"/>
  <c r="AI55" i="13" s="1"/>
  <c r="AJ55" i="13" s="1"/>
  <c r="AK55" i="13" s="1"/>
  <c r="W25" i="13"/>
  <c r="X25" i="13" s="1"/>
  <c r="Y25" i="13" s="1"/>
  <c r="Z25" i="13" s="1"/>
  <c r="AA25" i="13" s="1"/>
  <c r="AB25" i="13" s="1"/>
  <c r="AC25" i="13" s="1"/>
  <c r="AD25" i="13" s="1"/>
  <c r="AE25" i="13" s="1"/>
  <c r="AF25" i="13" s="1"/>
  <c r="AG25" i="13" s="1"/>
  <c r="AH25" i="13" s="1"/>
  <c r="AI25" i="13" s="1"/>
  <c r="AJ25" i="13" s="1"/>
  <c r="AK25" i="13" s="1"/>
  <c r="W151" i="13"/>
  <c r="X151" i="13" s="1"/>
  <c r="Y151" i="13" s="1"/>
  <c r="Z151" i="13" s="1"/>
  <c r="AA151" i="13" s="1"/>
  <c r="AB151" i="13" s="1"/>
  <c r="AC151" i="13" s="1"/>
  <c r="AD151" i="13" s="1"/>
  <c r="AE151" i="13" s="1"/>
  <c r="AF151" i="13" s="1"/>
  <c r="AG151" i="13" s="1"/>
  <c r="AH151" i="13" s="1"/>
  <c r="AI151" i="13" s="1"/>
  <c r="AJ151" i="13" s="1"/>
  <c r="AK151" i="13" s="1"/>
  <c r="W99" i="13"/>
  <c r="X99" i="13" s="1"/>
  <c r="Y99" i="13" s="1"/>
  <c r="Z99" i="13" s="1"/>
  <c r="AA99" i="13" s="1"/>
  <c r="AB99" i="13" s="1"/>
  <c r="AC99" i="13" s="1"/>
  <c r="AD99" i="13" s="1"/>
  <c r="AE99" i="13" s="1"/>
  <c r="AF99" i="13" s="1"/>
  <c r="AG99" i="13" s="1"/>
  <c r="AH99" i="13" s="1"/>
  <c r="AI99" i="13" s="1"/>
  <c r="AJ99" i="13" s="1"/>
  <c r="AK99" i="13" s="1"/>
  <c r="W17" i="13"/>
  <c r="X17" i="13" s="1"/>
  <c r="Y17" i="13" s="1"/>
  <c r="Z17" i="13" s="1"/>
  <c r="AA17" i="13" s="1"/>
  <c r="AB17" i="13" s="1"/>
  <c r="AC17" i="13" s="1"/>
  <c r="AD17" i="13" s="1"/>
  <c r="AE17" i="13" s="1"/>
  <c r="AF17" i="13" s="1"/>
  <c r="AG17" i="13" s="1"/>
  <c r="AH17" i="13" s="1"/>
  <c r="AI17" i="13" s="1"/>
  <c r="AJ17" i="13" s="1"/>
  <c r="AK17" i="13" s="1"/>
  <c r="W142" i="13"/>
  <c r="X142" i="13" s="1"/>
  <c r="Y142" i="13" s="1"/>
  <c r="Z142" i="13" s="1"/>
  <c r="AA142" i="13" s="1"/>
  <c r="AB142" i="13" s="1"/>
  <c r="AC142" i="13" s="1"/>
  <c r="AD142" i="13" s="1"/>
  <c r="AE142" i="13" s="1"/>
  <c r="AF142" i="13" s="1"/>
  <c r="AG142" i="13" s="1"/>
  <c r="AH142" i="13" s="1"/>
  <c r="AI142" i="13" s="1"/>
  <c r="AJ142" i="13" s="1"/>
  <c r="AK142" i="13" s="1"/>
  <c r="W133" i="13"/>
  <c r="X133" i="13" s="1"/>
  <c r="Y133" i="13" s="1"/>
  <c r="Z133" i="13" s="1"/>
  <c r="AA133" i="13" s="1"/>
  <c r="AB133" i="13" s="1"/>
  <c r="AC133" i="13" s="1"/>
  <c r="AD133" i="13" s="1"/>
  <c r="AE133" i="13" s="1"/>
  <c r="AF133" i="13" s="1"/>
  <c r="AG133" i="13" s="1"/>
  <c r="AH133" i="13" s="1"/>
  <c r="AI133" i="13" s="1"/>
  <c r="AJ133" i="13" s="1"/>
  <c r="AK133" i="13" s="1"/>
  <c r="W27" i="13"/>
  <c r="X27" i="13" s="1"/>
  <c r="Y27" i="13" s="1"/>
  <c r="Z27" i="13" s="1"/>
  <c r="AA27" i="13" s="1"/>
  <c r="AB27" i="13" s="1"/>
  <c r="AC27" i="13" s="1"/>
  <c r="AD27" i="13" s="1"/>
  <c r="AE27" i="13" s="1"/>
  <c r="AF27" i="13" s="1"/>
  <c r="AG27" i="13" s="1"/>
  <c r="AH27" i="13" s="1"/>
  <c r="AI27" i="13" s="1"/>
  <c r="AJ27" i="13" s="1"/>
  <c r="AK27" i="13" s="1"/>
  <c r="W116" i="13"/>
  <c r="X116" i="13" s="1"/>
  <c r="Y116" i="13" s="1"/>
  <c r="Z116" i="13" s="1"/>
  <c r="AA116" i="13" s="1"/>
  <c r="AB116" i="13" s="1"/>
  <c r="AC116" i="13" s="1"/>
  <c r="AD116" i="13" s="1"/>
  <c r="AE116" i="13" s="1"/>
  <c r="AF116" i="13" s="1"/>
  <c r="AG116" i="13" s="1"/>
  <c r="AH116" i="13" s="1"/>
  <c r="AI116" i="13" s="1"/>
  <c r="AJ116" i="13" s="1"/>
  <c r="AK116" i="13" s="1"/>
  <c r="W16" i="13"/>
  <c r="X16" i="13" s="1"/>
  <c r="Y16" i="13" s="1"/>
  <c r="Z16" i="13" s="1"/>
  <c r="AA16" i="13" s="1"/>
  <c r="AB16" i="13" s="1"/>
  <c r="AC16" i="13" s="1"/>
  <c r="AD16" i="13" s="1"/>
  <c r="AE16" i="13" s="1"/>
  <c r="AF16" i="13" s="1"/>
  <c r="AG16" i="13" s="1"/>
  <c r="AH16" i="13" s="1"/>
  <c r="AI16" i="13" s="1"/>
  <c r="AJ16" i="13" s="1"/>
  <c r="AK16" i="13" s="1"/>
  <c r="W121" i="13"/>
  <c r="X121" i="13" s="1"/>
  <c r="Y121" i="13" s="1"/>
  <c r="Z121" i="13" s="1"/>
  <c r="AA121" i="13" s="1"/>
  <c r="AB121" i="13" s="1"/>
  <c r="AC121" i="13" s="1"/>
  <c r="AD121" i="13" s="1"/>
  <c r="AE121" i="13" s="1"/>
  <c r="AF121" i="13" s="1"/>
  <c r="AG121" i="13" s="1"/>
  <c r="AH121" i="13" s="1"/>
  <c r="AI121" i="13" s="1"/>
  <c r="AJ121" i="13" s="1"/>
  <c r="AK121" i="13" s="1"/>
  <c r="W51" i="13"/>
  <c r="X51" i="13" s="1"/>
  <c r="Y51" i="13" s="1"/>
  <c r="Z51" i="13" s="1"/>
  <c r="AA51" i="13" s="1"/>
  <c r="AB51" i="13" s="1"/>
  <c r="AC51" i="13" s="1"/>
  <c r="AD51" i="13" s="1"/>
  <c r="AE51" i="13" s="1"/>
  <c r="AF51" i="13" s="1"/>
  <c r="AG51" i="13" s="1"/>
  <c r="AH51" i="13" s="1"/>
  <c r="AI51" i="13" s="1"/>
  <c r="AJ51" i="13" s="1"/>
  <c r="AK51" i="13" s="1"/>
  <c r="W26" i="13"/>
  <c r="X26" i="13" s="1"/>
  <c r="Y26" i="13" s="1"/>
  <c r="Z26" i="13" s="1"/>
  <c r="AA26" i="13" s="1"/>
  <c r="AB26" i="13" s="1"/>
  <c r="AC26" i="13" s="1"/>
  <c r="AD26" i="13" s="1"/>
  <c r="AE26" i="13" s="1"/>
  <c r="AF26" i="13" s="1"/>
  <c r="AG26" i="13" s="1"/>
  <c r="AH26" i="13" s="1"/>
  <c r="AI26" i="13" s="1"/>
  <c r="AJ26" i="13" s="1"/>
  <c r="AK26" i="13" s="1"/>
  <c r="W112" i="13"/>
  <c r="X112" i="13" s="1"/>
  <c r="Y112" i="13" s="1"/>
  <c r="Z112" i="13" s="1"/>
  <c r="AA112" i="13" s="1"/>
  <c r="AB112" i="13" s="1"/>
  <c r="AC112" i="13" s="1"/>
  <c r="AD112" i="13" s="1"/>
  <c r="AE112" i="13" s="1"/>
  <c r="AF112" i="13" s="1"/>
  <c r="AG112" i="13" s="1"/>
  <c r="AH112" i="13" s="1"/>
  <c r="AI112" i="13" s="1"/>
  <c r="AJ112" i="13" s="1"/>
  <c r="AK112" i="13" s="1"/>
  <c r="W18" i="13"/>
  <c r="X18" i="13" s="1"/>
  <c r="Y18" i="13" s="1"/>
  <c r="Z18" i="13" s="1"/>
  <c r="AA18" i="13" s="1"/>
  <c r="AB18" i="13" s="1"/>
  <c r="AC18" i="13" s="1"/>
  <c r="AD18" i="13" s="1"/>
  <c r="AE18" i="13" s="1"/>
  <c r="AF18" i="13" s="1"/>
  <c r="AG18" i="13" s="1"/>
  <c r="AH18" i="13" s="1"/>
  <c r="AI18" i="13" s="1"/>
  <c r="AJ18" i="13" s="1"/>
  <c r="AK18" i="13" s="1"/>
  <c r="W127" i="13"/>
  <c r="X127" i="13" s="1"/>
  <c r="Y127" i="13" s="1"/>
  <c r="Z127" i="13" s="1"/>
  <c r="AA127" i="13" s="1"/>
  <c r="AB127" i="13" s="1"/>
  <c r="AC127" i="13" s="1"/>
  <c r="AD127" i="13" s="1"/>
  <c r="AE127" i="13" s="1"/>
  <c r="AF127" i="13" s="1"/>
  <c r="AG127" i="13" s="1"/>
  <c r="AH127" i="13" s="1"/>
  <c r="AI127" i="13" s="1"/>
  <c r="AJ127" i="13" s="1"/>
  <c r="AK127" i="13" s="1"/>
  <c r="W22" i="13"/>
  <c r="X22" i="13" s="1"/>
  <c r="Y22" i="13" s="1"/>
  <c r="Z22" i="13" s="1"/>
  <c r="AA22" i="13" s="1"/>
  <c r="AB22" i="13" s="1"/>
  <c r="AC22" i="13" s="1"/>
  <c r="AD22" i="13" s="1"/>
  <c r="AE22" i="13" s="1"/>
  <c r="AF22" i="13" s="1"/>
  <c r="AG22" i="13" s="1"/>
  <c r="AH22" i="13" s="1"/>
  <c r="AI22" i="13" s="1"/>
  <c r="AJ22" i="13" s="1"/>
  <c r="AK22" i="13" s="1"/>
  <c r="Y43" i="13" l="1"/>
  <c r="Z43" i="13" s="1"/>
  <c r="AA43" i="13" s="1"/>
  <c r="AB43" i="13" s="1"/>
  <c r="AC43" i="13" s="1"/>
  <c r="AD43" i="13" s="1"/>
  <c r="AE43" i="13" s="1"/>
  <c r="AF43" i="13" s="1"/>
  <c r="AG43" i="13" s="1"/>
  <c r="AH43" i="13" s="1"/>
  <c r="AI43" i="13" s="1"/>
  <c r="AJ43" i="13" s="1"/>
  <c r="AK43" i="13" s="1"/>
  <c r="Y49" i="13"/>
  <c r="Z49" i="13" s="1"/>
  <c r="AA49" i="13" s="1"/>
  <c r="AB49" i="13" s="1"/>
  <c r="AC49" i="13" s="1"/>
  <c r="AD49" i="13" s="1"/>
  <c r="AE49" i="13" s="1"/>
  <c r="AF49" i="13" s="1"/>
  <c r="AG49" i="13" s="1"/>
  <c r="AH49" i="13" s="1"/>
  <c r="AI49" i="13" s="1"/>
  <c r="AJ49" i="13" s="1"/>
  <c r="AK49" i="13" s="1"/>
  <c r="Y47" i="13"/>
  <c r="Z47" i="13" s="1"/>
  <c r="AA47" i="13" s="1"/>
  <c r="AB47" i="13" s="1"/>
  <c r="AC47" i="13" s="1"/>
  <c r="AD47" i="13" s="1"/>
  <c r="AE47" i="13" s="1"/>
  <c r="AF47" i="13" s="1"/>
  <c r="AG47" i="13" s="1"/>
  <c r="AH47" i="13" s="1"/>
  <c r="AI47" i="13" s="1"/>
  <c r="AJ47" i="13" s="1"/>
  <c r="AK47" i="13" s="1"/>
  <c r="Y48" i="13"/>
  <c r="Z48" i="13" s="1"/>
  <c r="AA48" i="13" s="1"/>
  <c r="AB48" i="13" s="1"/>
  <c r="AC48" i="13" s="1"/>
  <c r="AD48" i="13" s="1"/>
  <c r="AE48" i="13" s="1"/>
  <c r="AF48" i="13" s="1"/>
  <c r="AG48" i="13" s="1"/>
  <c r="AH48" i="13" s="1"/>
  <c r="AI48" i="13" s="1"/>
  <c r="AJ48" i="13" s="1"/>
  <c r="AK48" i="13" s="1"/>
  <c r="Y44" i="13"/>
  <c r="Z44" i="13" s="1"/>
  <c r="AA44" i="13" s="1"/>
  <c r="AB44" i="13" s="1"/>
  <c r="AC44" i="13" s="1"/>
  <c r="AD44" i="13" s="1"/>
  <c r="AE44" i="13" s="1"/>
  <c r="AF44" i="13" s="1"/>
  <c r="AG44" i="13" s="1"/>
  <c r="AH44" i="13" s="1"/>
  <c r="AI44" i="13" s="1"/>
  <c r="AJ44" i="13" s="1"/>
  <c r="AK44" i="13" s="1"/>
  <c r="Y42" i="13"/>
  <c r="Z42" i="13" s="1"/>
  <c r="AA42" i="13" s="1"/>
  <c r="AB42" i="13" s="1"/>
  <c r="AC42" i="13" s="1"/>
  <c r="AD42" i="13" s="1"/>
  <c r="AE42" i="13" s="1"/>
  <c r="AF42" i="13" s="1"/>
  <c r="AG42" i="13" s="1"/>
  <c r="AH42" i="13" s="1"/>
  <c r="AI42" i="13" s="1"/>
  <c r="AJ42" i="13" s="1"/>
  <c r="AK42" i="13" s="1"/>
  <c r="Y46" i="13"/>
  <c r="Z46" i="13" s="1"/>
  <c r="AA46" i="13" s="1"/>
  <c r="AB46" i="13" s="1"/>
  <c r="AC46" i="13" s="1"/>
  <c r="AD46" i="13" s="1"/>
  <c r="AE46" i="13" s="1"/>
  <c r="AF46" i="13" s="1"/>
  <c r="AG46" i="13" s="1"/>
  <c r="AH46" i="13" s="1"/>
  <c r="AI46" i="13" s="1"/>
  <c r="AJ46" i="13" s="1"/>
  <c r="AK46" i="13" s="1"/>
  <c r="Y45" i="13"/>
  <c r="Z45" i="13" s="1"/>
  <c r="AA45" i="13" s="1"/>
  <c r="AB45" i="13" s="1"/>
  <c r="AC45" i="13" s="1"/>
  <c r="AD45" i="13" s="1"/>
  <c r="AE45" i="13" s="1"/>
  <c r="AF45" i="13" s="1"/>
  <c r="AG45" i="13" s="1"/>
  <c r="AH45" i="13" s="1"/>
  <c r="AI45" i="13" s="1"/>
  <c r="AJ45" i="13" s="1"/>
  <c r="AK45" i="13" s="1"/>
  <c r="X45" i="8"/>
  <c r="Y45" i="8" s="1"/>
  <c r="Z45" i="8" s="1"/>
  <c r="AA45" i="8" s="1"/>
  <c r="AB45" i="8" s="1"/>
  <c r="AC45" i="8" s="1"/>
  <c r="AD45" i="8" s="1"/>
  <c r="AE45" i="8" s="1"/>
  <c r="AF45" i="8" s="1"/>
  <c r="AG45" i="8" s="1"/>
  <c r="AH45" i="8" s="1"/>
  <c r="AI45" i="8" s="1"/>
  <c r="AJ45" i="8" s="1"/>
  <c r="AK45" i="8" s="1"/>
  <c r="X48" i="8"/>
  <c r="Y48" i="8" s="1"/>
  <c r="Z48" i="8" s="1"/>
  <c r="AA48" i="8" s="1"/>
  <c r="AB48" i="8" s="1"/>
  <c r="AC48" i="8" s="1"/>
  <c r="AD48" i="8" s="1"/>
  <c r="AE48" i="8" s="1"/>
  <c r="AF48" i="8" s="1"/>
  <c r="AG48" i="8" s="1"/>
  <c r="AH48" i="8" s="1"/>
  <c r="AI48" i="8" s="1"/>
  <c r="AJ48" i="8" s="1"/>
  <c r="AK48" i="8" s="1"/>
  <c r="X4" i="3" l="1"/>
  <c r="Y4" i="3" s="1"/>
  <c r="Z4" i="3" s="1"/>
  <c r="AA4" i="3" s="1"/>
  <c r="AB4" i="3" s="1"/>
  <c r="AC4" i="3" s="1"/>
  <c r="AD4" i="3" s="1"/>
  <c r="AE4" i="3" s="1"/>
  <c r="AF4" i="3" s="1"/>
  <c r="AG4" i="3" s="1"/>
  <c r="AH4" i="3" s="1"/>
  <c r="AI4" i="3" s="1"/>
  <c r="AJ4" i="3" s="1"/>
  <c r="AK4" i="3" s="1"/>
  <c r="X5" i="3"/>
  <c r="Y5" i="3" s="1"/>
  <c r="Z5" i="3" s="1"/>
  <c r="AA5" i="3" s="1"/>
  <c r="AB5" i="3" s="1"/>
  <c r="AC5" i="3" s="1"/>
  <c r="AD5" i="3" s="1"/>
  <c r="AE5" i="3" s="1"/>
  <c r="AF5" i="3" s="1"/>
  <c r="AG5" i="3" s="1"/>
  <c r="AH5" i="3" s="1"/>
  <c r="AI5" i="3" s="1"/>
  <c r="AJ5" i="3" s="1"/>
  <c r="AK5" i="3" s="1"/>
  <c r="X6" i="3"/>
  <c r="Y6" i="3" s="1"/>
  <c r="Z6" i="3" s="1"/>
  <c r="AA6" i="3" s="1"/>
  <c r="AB6" i="3" s="1"/>
  <c r="AC6" i="3" s="1"/>
  <c r="AD6" i="3" s="1"/>
  <c r="AE6" i="3" s="1"/>
  <c r="AF6" i="3" s="1"/>
  <c r="AG6" i="3" s="1"/>
  <c r="AH6" i="3" s="1"/>
  <c r="AI6" i="3" s="1"/>
  <c r="AJ6" i="3" s="1"/>
  <c r="AK6" i="3" s="1"/>
  <c r="X7" i="3"/>
  <c r="Y7" i="3" s="1"/>
  <c r="Z7" i="3" s="1"/>
  <c r="AA7" i="3" s="1"/>
  <c r="AB7" i="3" s="1"/>
  <c r="AC7" i="3" s="1"/>
  <c r="AD7" i="3" s="1"/>
  <c r="AE7" i="3" s="1"/>
  <c r="AF7" i="3" s="1"/>
  <c r="AG7" i="3" s="1"/>
  <c r="AH7" i="3" s="1"/>
  <c r="AI7" i="3" s="1"/>
  <c r="AJ7" i="3" s="1"/>
  <c r="AK7" i="3" s="1"/>
  <c r="X8" i="3"/>
  <c r="Y8" i="3" s="1"/>
  <c r="Z8" i="3" s="1"/>
  <c r="AA8" i="3" s="1"/>
  <c r="AB8" i="3" s="1"/>
  <c r="AC8" i="3" s="1"/>
  <c r="AD8" i="3" s="1"/>
  <c r="AE8" i="3" s="1"/>
  <c r="AF8" i="3" s="1"/>
  <c r="AG8" i="3" s="1"/>
  <c r="AH8" i="3" s="1"/>
  <c r="AI8" i="3" s="1"/>
  <c r="AJ8" i="3" s="1"/>
  <c r="AK8" i="3" s="1"/>
  <c r="X9" i="3"/>
  <c r="Y9" i="3" s="1"/>
  <c r="Z9" i="3" s="1"/>
  <c r="AA9" i="3" s="1"/>
  <c r="AB9" i="3" s="1"/>
  <c r="AC9" i="3" s="1"/>
  <c r="AD9" i="3" s="1"/>
  <c r="AE9" i="3" s="1"/>
  <c r="AF9" i="3" s="1"/>
  <c r="AG9" i="3" s="1"/>
  <c r="AH9" i="3" s="1"/>
  <c r="AI9" i="3" s="1"/>
  <c r="AJ9" i="3" s="1"/>
  <c r="AK9" i="3" s="1"/>
  <c r="X10" i="3"/>
  <c r="Y10" i="3" s="1"/>
  <c r="Z10" i="3" s="1"/>
  <c r="AA10" i="3" s="1"/>
  <c r="AB10" i="3" s="1"/>
  <c r="AC10" i="3" s="1"/>
  <c r="AD10" i="3" s="1"/>
  <c r="AE10" i="3" s="1"/>
  <c r="AF10" i="3" s="1"/>
  <c r="AG10" i="3" s="1"/>
  <c r="AH10" i="3" s="1"/>
  <c r="AI10" i="3" s="1"/>
  <c r="AJ10" i="3" s="1"/>
  <c r="AK10" i="3" s="1"/>
  <c r="X11" i="3"/>
  <c r="Y11" i="3" s="1"/>
  <c r="Z11" i="3" s="1"/>
  <c r="AA11" i="3" s="1"/>
  <c r="AB11" i="3" s="1"/>
  <c r="AC11" i="3" s="1"/>
  <c r="AD11" i="3" s="1"/>
  <c r="AE11" i="3" s="1"/>
  <c r="AF11" i="3" s="1"/>
  <c r="AG11" i="3" s="1"/>
  <c r="AH11" i="3" s="1"/>
  <c r="AI11" i="3" s="1"/>
  <c r="AJ11" i="3" s="1"/>
  <c r="AK11" i="3" s="1"/>
  <c r="X12" i="3"/>
  <c r="Y12" i="3" s="1"/>
  <c r="Z12" i="3" s="1"/>
  <c r="AA12" i="3" s="1"/>
  <c r="AB12" i="3" s="1"/>
  <c r="AC12" i="3" s="1"/>
  <c r="AD12" i="3" s="1"/>
  <c r="AE12" i="3" s="1"/>
  <c r="AF12" i="3" s="1"/>
  <c r="AG12" i="3" s="1"/>
  <c r="AH12" i="3" s="1"/>
  <c r="AI12" i="3" s="1"/>
  <c r="AJ12" i="3" s="1"/>
  <c r="AK12" i="3" s="1"/>
  <c r="X13" i="3"/>
  <c r="Y13" i="3" s="1"/>
  <c r="Z13" i="3" s="1"/>
  <c r="AA13" i="3" s="1"/>
  <c r="AB13" i="3" s="1"/>
  <c r="AC13" i="3" s="1"/>
  <c r="AD13" i="3" s="1"/>
  <c r="AE13" i="3" s="1"/>
  <c r="AF13" i="3" s="1"/>
  <c r="AG13" i="3" s="1"/>
  <c r="AH13" i="3" s="1"/>
  <c r="AI13" i="3" s="1"/>
  <c r="AJ13" i="3" s="1"/>
  <c r="AK13" i="3" s="1"/>
  <c r="X14" i="3"/>
  <c r="Y14" i="3" s="1"/>
  <c r="Z14" i="3" s="1"/>
  <c r="AA14" i="3" s="1"/>
  <c r="AB14" i="3" s="1"/>
  <c r="AC14" i="3" s="1"/>
  <c r="AD14" i="3" s="1"/>
  <c r="AE14" i="3" s="1"/>
  <c r="AF14" i="3" s="1"/>
  <c r="AG14" i="3" s="1"/>
  <c r="AH14" i="3" s="1"/>
  <c r="AI14" i="3" s="1"/>
  <c r="AJ14" i="3" s="1"/>
  <c r="AK14" i="3" s="1"/>
  <c r="X15" i="3"/>
  <c r="Y15" i="3" s="1"/>
  <c r="Z15" i="3" s="1"/>
  <c r="AA15" i="3" s="1"/>
  <c r="AB15" i="3" s="1"/>
  <c r="AC15" i="3" s="1"/>
  <c r="AD15" i="3" s="1"/>
  <c r="AE15" i="3" s="1"/>
  <c r="AF15" i="3" s="1"/>
  <c r="AG15" i="3" s="1"/>
  <c r="AH15" i="3" s="1"/>
  <c r="AI15" i="3" s="1"/>
  <c r="AJ15" i="3" s="1"/>
  <c r="AK15" i="3" s="1"/>
  <c r="X16" i="3"/>
  <c r="Y16" i="3" s="1"/>
  <c r="Z16" i="3" s="1"/>
  <c r="AA16" i="3" s="1"/>
  <c r="AB16" i="3" s="1"/>
  <c r="AC16" i="3" s="1"/>
  <c r="AD16" i="3" s="1"/>
  <c r="AE16" i="3" s="1"/>
  <c r="AF16" i="3" s="1"/>
  <c r="AG16" i="3" s="1"/>
  <c r="AH16" i="3" s="1"/>
  <c r="AI16" i="3" s="1"/>
  <c r="AJ16" i="3" s="1"/>
  <c r="AK16" i="3" s="1"/>
  <c r="X17" i="3"/>
  <c r="Y17" i="3" s="1"/>
  <c r="Z17" i="3" s="1"/>
  <c r="AA17" i="3" s="1"/>
  <c r="AB17" i="3" s="1"/>
  <c r="AC17" i="3" s="1"/>
  <c r="AD17" i="3" s="1"/>
  <c r="AE17" i="3" s="1"/>
  <c r="AF17" i="3" s="1"/>
  <c r="AG17" i="3" s="1"/>
  <c r="AH17" i="3" s="1"/>
  <c r="AI17" i="3" s="1"/>
  <c r="AJ17" i="3" s="1"/>
  <c r="AK17" i="3" s="1"/>
  <c r="X18" i="3"/>
  <c r="Y18" i="3" s="1"/>
  <c r="Z18" i="3" s="1"/>
  <c r="AA18" i="3" s="1"/>
  <c r="AB18" i="3" s="1"/>
  <c r="AC18" i="3" s="1"/>
  <c r="AD18" i="3" s="1"/>
  <c r="AE18" i="3" s="1"/>
  <c r="AF18" i="3" s="1"/>
  <c r="AG18" i="3" s="1"/>
  <c r="AH18" i="3" s="1"/>
  <c r="AI18" i="3" s="1"/>
  <c r="AJ18" i="3" s="1"/>
  <c r="AK18" i="3" s="1"/>
  <c r="X19" i="3"/>
  <c r="Y19" i="3" s="1"/>
  <c r="Z19" i="3" s="1"/>
  <c r="AA19" i="3" s="1"/>
  <c r="AB19" i="3" s="1"/>
  <c r="AC19" i="3" s="1"/>
  <c r="AD19" i="3" s="1"/>
  <c r="AE19" i="3" s="1"/>
  <c r="AF19" i="3" s="1"/>
  <c r="AG19" i="3" s="1"/>
  <c r="AH19" i="3" s="1"/>
  <c r="AI19" i="3" s="1"/>
  <c r="AJ19" i="3" s="1"/>
  <c r="AK19" i="3" s="1"/>
  <c r="X20" i="3"/>
  <c r="Y20" i="3" s="1"/>
  <c r="Z20" i="3" s="1"/>
  <c r="AA20" i="3" s="1"/>
  <c r="AB20" i="3" s="1"/>
  <c r="AC20" i="3" s="1"/>
  <c r="AD20" i="3" s="1"/>
  <c r="AE20" i="3" s="1"/>
  <c r="AF20" i="3" s="1"/>
  <c r="AG20" i="3" s="1"/>
  <c r="AH20" i="3" s="1"/>
  <c r="AI20" i="3" s="1"/>
  <c r="AJ20" i="3" s="1"/>
  <c r="AK20" i="3" s="1"/>
  <c r="X22" i="3"/>
  <c r="Y22" i="3" s="1"/>
  <c r="Z22" i="3" s="1"/>
  <c r="AA22" i="3" s="1"/>
  <c r="AB22" i="3" s="1"/>
  <c r="AC22" i="3" s="1"/>
  <c r="AD22" i="3" s="1"/>
  <c r="AE22" i="3" s="1"/>
  <c r="AF22" i="3" s="1"/>
  <c r="AG22" i="3" s="1"/>
  <c r="AH22" i="3" s="1"/>
  <c r="AI22" i="3" s="1"/>
  <c r="AJ22" i="3" s="1"/>
  <c r="AK22" i="3" s="1"/>
  <c r="X23" i="3"/>
  <c r="Y23" i="3" s="1"/>
  <c r="Z23" i="3" s="1"/>
  <c r="AA23" i="3" s="1"/>
  <c r="AB23" i="3" s="1"/>
  <c r="AC23" i="3" s="1"/>
  <c r="AD23" i="3" s="1"/>
  <c r="AE23" i="3" s="1"/>
  <c r="AF23" i="3" s="1"/>
  <c r="AG23" i="3" s="1"/>
  <c r="AH23" i="3" s="1"/>
  <c r="AI23" i="3" s="1"/>
  <c r="AJ23" i="3" s="1"/>
  <c r="AK23" i="3" s="1"/>
  <c r="X24" i="3"/>
  <c r="Y24" i="3" s="1"/>
  <c r="Z24" i="3" s="1"/>
  <c r="AA24" i="3" s="1"/>
  <c r="AB24" i="3" s="1"/>
  <c r="AC24" i="3" s="1"/>
  <c r="AD24" i="3" s="1"/>
  <c r="AE24" i="3" s="1"/>
  <c r="AF24" i="3" s="1"/>
  <c r="AG24" i="3" s="1"/>
  <c r="AH24" i="3" s="1"/>
  <c r="AI24" i="3" s="1"/>
  <c r="AJ24" i="3" s="1"/>
  <c r="AK24" i="3" s="1"/>
  <c r="X25" i="3"/>
  <c r="Y25" i="3" s="1"/>
  <c r="Z25" i="3" s="1"/>
  <c r="AA25" i="3" s="1"/>
  <c r="AB25" i="3" s="1"/>
  <c r="AC25" i="3" s="1"/>
  <c r="AD25" i="3" s="1"/>
  <c r="AE25" i="3" s="1"/>
  <c r="AF25" i="3" s="1"/>
  <c r="AG25" i="3" s="1"/>
  <c r="AH25" i="3" s="1"/>
  <c r="AI25" i="3" s="1"/>
  <c r="AJ25" i="3" s="1"/>
  <c r="AK25" i="3" s="1"/>
  <c r="X26" i="3"/>
  <c r="Y26" i="3" s="1"/>
  <c r="Z26" i="3" s="1"/>
  <c r="AA26" i="3" s="1"/>
  <c r="AB26" i="3" s="1"/>
  <c r="AC26" i="3" s="1"/>
  <c r="AD26" i="3" s="1"/>
  <c r="AE26" i="3" s="1"/>
  <c r="AF26" i="3" s="1"/>
  <c r="AG26" i="3" s="1"/>
  <c r="AH26" i="3" s="1"/>
  <c r="AI26" i="3" s="1"/>
  <c r="AJ26" i="3" s="1"/>
  <c r="AK26" i="3" s="1"/>
  <c r="X27" i="3"/>
  <c r="Y27" i="3" s="1"/>
  <c r="Z27" i="3" s="1"/>
  <c r="AA27" i="3" s="1"/>
  <c r="AB27" i="3" s="1"/>
  <c r="AC27" i="3" s="1"/>
  <c r="AD27" i="3" s="1"/>
  <c r="AE27" i="3" s="1"/>
  <c r="AF27" i="3" s="1"/>
  <c r="AG27" i="3" s="1"/>
  <c r="AH27" i="3" s="1"/>
  <c r="AI27" i="3" s="1"/>
  <c r="AJ27" i="3" s="1"/>
  <c r="AK27" i="3" s="1"/>
  <c r="X28" i="3"/>
  <c r="Y28" i="3" s="1"/>
  <c r="Z28" i="3" s="1"/>
  <c r="AA28" i="3" s="1"/>
  <c r="AB28" i="3" s="1"/>
  <c r="AC28" i="3" s="1"/>
  <c r="AD28" i="3" s="1"/>
  <c r="AE28" i="3" s="1"/>
  <c r="AF28" i="3" s="1"/>
  <c r="AG28" i="3" s="1"/>
  <c r="AH28" i="3" s="1"/>
  <c r="AI28" i="3" s="1"/>
  <c r="AJ28" i="3" s="1"/>
  <c r="AK28" i="3" s="1"/>
  <c r="X29" i="3"/>
  <c r="Y29" i="3" s="1"/>
  <c r="Z29" i="3" s="1"/>
  <c r="AA29" i="3" s="1"/>
  <c r="AB29" i="3" s="1"/>
  <c r="AC29" i="3" s="1"/>
  <c r="AD29" i="3" s="1"/>
  <c r="AE29" i="3" s="1"/>
  <c r="AF29" i="3" s="1"/>
  <c r="AG29" i="3" s="1"/>
  <c r="AH29" i="3" s="1"/>
  <c r="AI29" i="3" s="1"/>
  <c r="AJ29" i="3" s="1"/>
  <c r="AK29" i="3" s="1"/>
  <c r="X30" i="3"/>
  <c r="Y30" i="3" s="1"/>
  <c r="Z30" i="3" s="1"/>
  <c r="AA30" i="3" s="1"/>
  <c r="AB30" i="3" s="1"/>
  <c r="AC30" i="3" s="1"/>
  <c r="AD30" i="3" s="1"/>
  <c r="AE30" i="3" s="1"/>
  <c r="AF30" i="3" s="1"/>
  <c r="AG30" i="3" s="1"/>
  <c r="AH30" i="3" s="1"/>
  <c r="AI30" i="3" s="1"/>
  <c r="AJ30" i="3" s="1"/>
  <c r="AK30" i="3" s="1"/>
  <c r="X31" i="3"/>
  <c r="Y31" i="3" s="1"/>
  <c r="Z31" i="3" s="1"/>
  <c r="AA31" i="3" s="1"/>
  <c r="AB31" i="3" s="1"/>
  <c r="AC31" i="3" s="1"/>
  <c r="AD31" i="3" s="1"/>
  <c r="AE31" i="3" s="1"/>
  <c r="AF31" i="3" s="1"/>
  <c r="AG31" i="3" s="1"/>
  <c r="AH31" i="3" s="1"/>
  <c r="AI31" i="3" s="1"/>
  <c r="AJ31" i="3" s="1"/>
  <c r="AK31" i="3" s="1"/>
  <c r="X32" i="3"/>
  <c r="Y32" i="3" s="1"/>
  <c r="Z32" i="3" s="1"/>
  <c r="AA32" i="3" s="1"/>
  <c r="AB32" i="3" s="1"/>
  <c r="AC32" i="3" s="1"/>
  <c r="AD32" i="3" s="1"/>
  <c r="AE32" i="3" s="1"/>
  <c r="AF32" i="3" s="1"/>
  <c r="AG32" i="3" s="1"/>
  <c r="AH32" i="3" s="1"/>
  <c r="AI32" i="3" s="1"/>
  <c r="AJ32" i="3" s="1"/>
  <c r="AK32" i="3" s="1"/>
  <c r="X33" i="3"/>
  <c r="Y33" i="3" s="1"/>
  <c r="Z33" i="3" s="1"/>
  <c r="AA33" i="3" s="1"/>
  <c r="AB33" i="3" s="1"/>
  <c r="AC33" i="3" s="1"/>
  <c r="AD33" i="3" s="1"/>
  <c r="AE33" i="3" s="1"/>
  <c r="AF33" i="3" s="1"/>
  <c r="AG33" i="3" s="1"/>
  <c r="AH33" i="3" s="1"/>
  <c r="AI33" i="3" s="1"/>
  <c r="AJ33" i="3" s="1"/>
  <c r="AK33" i="3" s="1"/>
  <c r="X34" i="3"/>
  <c r="Y34" i="3" s="1"/>
  <c r="Z34" i="3" s="1"/>
  <c r="AA34" i="3" s="1"/>
  <c r="AB34" i="3" s="1"/>
  <c r="AC34" i="3" s="1"/>
  <c r="AD34" i="3" s="1"/>
  <c r="AE34" i="3" s="1"/>
  <c r="AF34" i="3" s="1"/>
  <c r="AG34" i="3" s="1"/>
  <c r="AH34" i="3" s="1"/>
  <c r="AI34" i="3" s="1"/>
  <c r="AJ34" i="3" s="1"/>
  <c r="AK34" i="3" s="1"/>
  <c r="X35" i="3"/>
  <c r="Y35" i="3" s="1"/>
  <c r="Z35" i="3" s="1"/>
  <c r="AA35" i="3" s="1"/>
  <c r="AB35" i="3" s="1"/>
  <c r="AC35" i="3" s="1"/>
  <c r="AD35" i="3" s="1"/>
  <c r="AE35" i="3" s="1"/>
  <c r="AF35" i="3" s="1"/>
  <c r="AG35" i="3" s="1"/>
  <c r="AH35" i="3" s="1"/>
  <c r="AI35" i="3" s="1"/>
  <c r="AJ35" i="3" s="1"/>
  <c r="AK35" i="3" s="1"/>
  <c r="X36" i="3"/>
  <c r="Y36" i="3" s="1"/>
  <c r="Z36" i="3" s="1"/>
  <c r="AA36" i="3" s="1"/>
  <c r="AB36" i="3" s="1"/>
  <c r="AC36" i="3" s="1"/>
  <c r="AD36" i="3" s="1"/>
  <c r="AE36" i="3" s="1"/>
  <c r="AF36" i="3" s="1"/>
  <c r="AG36" i="3" s="1"/>
  <c r="AH36" i="3" s="1"/>
  <c r="AI36" i="3" s="1"/>
  <c r="AJ36" i="3" s="1"/>
  <c r="AK36" i="3" s="1"/>
  <c r="X37" i="3"/>
  <c r="Y37" i="3" s="1"/>
  <c r="Z37" i="3" s="1"/>
  <c r="AA37" i="3" s="1"/>
  <c r="AB37" i="3" s="1"/>
  <c r="AC37" i="3" s="1"/>
  <c r="AD37" i="3" s="1"/>
  <c r="AE37" i="3" s="1"/>
  <c r="AF37" i="3" s="1"/>
  <c r="AG37" i="3" s="1"/>
  <c r="AH37" i="3" s="1"/>
  <c r="AI37" i="3" s="1"/>
  <c r="AJ37" i="3" s="1"/>
  <c r="AK37" i="3" s="1"/>
  <c r="X38" i="3"/>
  <c r="Y38" i="3" s="1"/>
  <c r="Z38" i="3" s="1"/>
  <c r="AA38" i="3" s="1"/>
  <c r="AB38" i="3" s="1"/>
  <c r="AC38" i="3" s="1"/>
  <c r="AD38" i="3" s="1"/>
  <c r="AE38" i="3" s="1"/>
  <c r="AF38" i="3" s="1"/>
  <c r="AG38" i="3" s="1"/>
  <c r="AH38" i="3" s="1"/>
  <c r="AI38" i="3" s="1"/>
  <c r="AJ38" i="3" s="1"/>
  <c r="AK38" i="3" s="1"/>
  <c r="X39" i="3"/>
  <c r="Y39" i="3" s="1"/>
  <c r="Z39" i="3" s="1"/>
  <c r="AA39" i="3" s="1"/>
  <c r="AB39" i="3" s="1"/>
  <c r="AC39" i="3" s="1"/>
  <c r="AD39" i="3" s="1"/>
  <c r="AE39" i="3" s="1"/>
  <c r="AF39" i="3" s="1"/>
  <c r="AG39" i="3" s="1"/>
  <c r="AH39" i="3" s="1"/>
  <c r="AI39" i="3" s="1"/>
  <c r="AJ39" i="3" s="1"/>
  <c r="AK39" i="3" s="1"/>
  <c r="X40" i="3"/>
  <c r="Y40" i="3" s="1"/>
  <c r="Z40" i="3" s="1"/>
  <c r="AA40" i="3" s="1"/>
  <c r="AB40" i="3" s="1"/>
  <c r="AC40" i="3" s="1"/>
  <c r="AD40" i="3" s="1"/>
  <c r="AE40" i="3" s="1"/>
  <c r="AF40" i="3" s="1"/>
  <c r="AG40" i="3" s="1"/>
  <c r="AH40" i="3" s="1"/>
  <c r="AI40" i="3" s="1"/>
  <c r="AJ40" i="3" s="1"/>
  <c r="AK40" i="3" s="1"/>
  <c r="X42" i="3"/>
  <c r="Y42" i="3" s="1"/>
  <c r="Z42" i="3" s="1"/>
  <c r="AA42" i="3" s="1"/>
  <c r="AB42" i="3" s="1"/>
  <c r="AC42" i="3" s="1"/>
  <c r="AD42" i="3" s="1"/>
  <c r="AE42" i="3" s="1"/>
  <c r="AF42" i="3" s="1"/>
  <c r="AG42" i="3" s="1"/>
  <c r="AH42" i="3" s="1"/>
  <c r="AI42" i="3" s="1"/>
  <c r="AJ42" i="3" s="1"/>
  <c r="AK42" i="3" s="1"/>
  <c r="X43" i="3"/>
  <c r="Y43" i="3" s="1"/>
  <c r="Z43" i="3" s="1"/>
  <c r="AA43" i="3" s="1"/>
  <c r="AB43" i="3" s="1"/>
  <c r="AC43" i="3" s="1"/>
  <c r="AD43" i="3" s="1"/>
  <c r="AE43" i="3" s="1"/>
  <c r="AF43" i="3" s="1"/>
  <c r="AG43" i="3" s="1"/>
  <c r="AH43" i="3" s="1"/>
  <c r="AI43" i="3" s="1"/>
  <c r="AJ43" i="3" s="1"/>
  <c r="AK43" i="3" s="1"/>
  <c r="X44" i="3"/>
  <c r="Y44" i="3" s="1"/>
  <c r="Z44" i="3" s="1"/>
  <c r="AA44" i="3" s="1"/>
  <c r="AB44" i="3" s="1"/>
  <c r="AC44" i="3" s="1"/>
  <c r="AD44" i="3" s="1"/>
  <c r="AE44" i="3" s="1"/>
  <c r="AF44" i="3" s="1"/>
  <c r="AG44" i="3" s="1"/>
  <c r="AH44" i="3" s="1"/>
  <c r="AI44" i="3" s="1"/>
  <c r="AJ44" i="3" s="1"/>
  <c r="AK44" i="3" s="1"/>
  <c r="X45" i="3"/>
  <c r="Y45" i="3" s="1"/>
  <c r="Z45" i="3" s="1"/>
  <c r="AA45" i="3" s="1"/>
  <c r="AB45" i="3" s="1"/>
  <c r="AC45" i="3" s="1"/>
  <c r="AD45" i="3" s="1"/>
  <c r="AE45" i="3" s="1"/>
  <c r="AF45" i="3" s="1"/>
  <c r="AG45" i="3" s="1"/>
  <c r="AH45" i="3" s="1"/>
  <c r="AI45" i="3" s="1"/>
  <c r="AJ45" i="3" s="1"/>
  <c r="AK45" i="3" s="1"/>
  <c r="X46" i="3"/>
  <c r="Y46" i="3" s="1"/>
  <c r="Z46" i="3" s="1"/>
  <c r="AA46" i="3" s="1"/>
  <c r="AB46" i="3" s="1"/>
  <c r="AC46" i="3" s="1"/>
  <c r="AD46" i="3" s="1"/>
  <c r="AE46" i="3" s="1"/>
  <c r="AF46" i="3" s="1"/>
  <c r="AG46" i="3" s="1"/>
  <c r="AH46" i="3" s="1"/>
  <c r="AI46" i="3" s="1"/>
  <c r="AJ46" i="3" s="1"/>
  <c r="AK46" i="3" s="1"/>
  <c r="X47" i="3"/>
  <c r="Y47" i="3" s="1"/>
  <c r="Z47" i="3" s="1"/>
  <c r="AA47" i="3" s="1"/>
  <c r="AB47" i="3" s="1"/>
  <c r="AC47" i="3" s="1"/>
  <c r="AD47" i="3" s="1"/>
  <c r="AE47" i="3" s="1"/>
  <c r="AF47" i="3" s="1"/>
  <c r="AG47" i="3" s="1"/>
  <c r="AH47" i="3" s="1"/>
  <c r="AI47" i="3" s="1"/>
  <c r="AJ47" i="3" s="1"/>
  <c r="AK47" i="3" s="1"/>
  <c r="X48" i="3"/>
  <c r="Y48" i="3" s="1"/>
  <c r="Z48" i="3" s="1"/>
  <c r="AA48" i="3" s="1"/>
  <c r="AB48" i="3" s="1"/>
  <c r="AC48" i="3" s="1"/>
  <c r="AD48" i="3" s="1"/>
  <c r="AE48" i="3" s="1"/>
  <c r="AF48" i="3" s="1"/>
  <c r="AG48" i="3" s="1"/>
  <c r="AH48" i="3" s="1"/>
  <c r="AI48" i="3" s="1"/>
  <c r="AJ48" i="3" s="1"/>
  <c r="AK48" i="3" s="1"/>
  <c r="X49" i="3"/>
  <c r="Y49" i="3" s="1"/>
  <c r="Z49" i="3" s="1"/>
  <c r="AA49" i="3" s="1"/>
  <c r="AB49" i="3" s="1"/>
  <c r="AC49" i="3" s="1"/>
  <c r="AD49" i="3" s="1"/>
  <c r="AE49" i="3" s="1"/>
  <c r="AF49" i="3" s="1"/>
  <c r="AG49" i="3" s="1"/>
  <c r="AH49" i="3" s="1"/>
  <c r="AI49" i="3" s="1"/>
  <c r="AJ49" i="3" s="1"/>
  <c r="AK49" i="3" s="1"/>
  <c r="X50" i="3"/>
  <c r="Y50" i="3" s="1"/>
  <c r="Z50" i="3" s="1"/>
  <c r="AA50" i="3" s="1"/>
  <c r="AB50" i="3" s="1"/>
  <c r="AC50" i="3" s="1"/>
  <c r="AD50" i="3" s="1"/>
  <c r="AE50" i="3" s="1"/>
  <c r="AF50" i="3" s="1"/>
  <c r="AG50" i="3" s="1"/>
  <c r="AH50" i="3" s="1"/>
  <c r="AI50" i="3" s="1"/>
  <c r="AJ50" i="3" s="1"/>
  <c r="AK50" i="3" s="1"/>
  <c r="X51" i="3"/>
  <c r="Y51" i="3" s="1"/>
  <c r="Z51" i="3" s="1"/>
  <c r="AA51" i="3" s="1"/>
  <c r="AB51" i="3" s="1"/>
  <c r="AC51" i="3" s="1"/>
  <c r="AD51" i="3" s="1"/>
  <c r="AE51" i="3" s="1"/>
  <c r="AF51" i="3" s="1"/>
  <c r="AG51" i="3" s="1"/>
  <c r="AH51" i="3" s="1"/>
  <c r="AI51" i="3" s="1"/>
  <c r="AJ51" i="3" s="1"/>
  <c r="AK51" i="3" s="1"/>
  <c r="X52" i="3"/>
  <c r="Y52" i="3" s="1"/>
  <c r="Z52" i="3" s="1"/>
  <c r="AA52" i="3" s="1"/>
  <c r="AB52" i="3" s="1"/>
  <c r="AC52" i="3" s="1"/>
  <c r="AD52" i="3" s="1"/>
  <c r="AE52" i="3" s="1"/>
  <c r="AF52" i="3" s="1"/>
  <c r="AG52" i="3" s="1"/>
  <c r="AH52" i="3" s="1"/>
  <c r="AI52" i="3" s="1"/>
  <c r="AJ52" i="3" s="1"/>
  <c r="AK52" i="3" s="1"/>
  <c r="X53" i="3"/>
  <c r="Y53" i="3" s="1"/>
  <c r="Z53" i="3" s="1"/>
  <c r="AA53" i="3" s="1"/>
  <c r="AB53" i="3" s="1"/>
  <c r="AC53" i="3" s="1"/>
  <c r="AD53" i="3" s="1"/>
  <c r="AE53" i="3" s="1"/>
  <c r="AF53" i="3" s="1"/>
  <c r="AG53" i="3" s="1"/>
  <c r="AH53" i="3" s="1"/>
  <c r="AI53" i="3" s="1"/>
  <c r="AJ53" i="3" s="1"/>
  <c r="AK53" i="3" s="1"/>
  <c r="X54" i="3"/>
  <c r="Y54" i="3" s="1"/>
  <c r="Z54" i="3" s="1"/>
  <c r="AA54" i="3" s="1"/>
  <c r="AB54" i="3" s="1"/>
  <c r="AC54" i="3" s="1"/>
  <c r="AD54" i="3" s="1"/>
  <c r="AE54" i="3" s="1"/>
  <c r="AF54" i="3" s="1"/>
  <c r="AG54" i="3" s="1"/>
  <c r="AH54" i="3" s="1"/>
  <c r="AI54" i="3" s="1"/>
  <c r="AJ54" i="3" s="1"/>
  <c r="AK54" i="3" s="1"/>
  <c r="X55" i="3"/>
  <c r="Y55" i="3" s="1"/>
  <c r="Z55" i="3" s="1"/>
  <c r="AA55" i="3" s="1"/>
  <c r="AB55" i="3" s="1"/>
  <c r="AC55" i="3" s="1"/>
  <c r="AD55" i="3" s="1"/>
  <c r="AE55" i="3" s="1"/>
  <c r="AF55" i="3" s="1"/>
  <c r="AG55" i="3" s="1"/>
  <c r="AH55" i="3" s="1"/>
  <c r="AI55" i="3" s="1"/>
  <c r="AJ55" i="3" s="1"/>
  <c r="AK55" i="3" s="1"/>
  <c r="X56" i="3"/>
  <c r="Y56" i="3" s="1"/>
  <c r="Z56" i="3" s="1"/>
  <c r="AA56" i="3" s="1"/>
  <c r="AB56" i="3" s="1"/>
  <c r="AC56" i="3" s="1"/>
  <c r="AD56" i="3" s="1"/>
  <c r="AE56" i="3" s="1"/>
  <c r="AF56" i="3" s="1"/>
  <c r="AG56" i="3" s="1"/>
  <c r="AH56" i="3" s="1"/>
  <c r="AI56" i="3" s="1"/>
  <c r="AJ56" i="3" s="1"/>
  <c r="AK56" i="3" s="1"/>
  <c r="X57" i="3"/>
  <c r="Y57" i="3" s="1"/>
  <c r="Z57" i="3" s="1"/>
  <c r="AA57" i="3" s="1"/>
  <c r="AB57" i="3" s="1"/>
  <c r="AC57" i="3" s="1"/>
  <c r="AD57" i="3" s="1"/>
  <c r="AE57" i="3" s="1"/>
  <c r="AF57" i="3" s="1"/>
  <c r="AG57" i="3" s="1"/>
  <c r="AH57" i="3" s="1"/>
  <c r="AI57" i="3" s="1"/>
  <c r="AJ57" i="3" s="1"/>
  <c r="AK57" i="3" s="1"/>
  <c r="X58" i="3"/>
  <c r="Y58" i="3" s="1"/>
  <c r="Z58" i="3" s="1"/>
  <c r="AA58" i="3" s="1"/>
  <c r="AB58" i="3" s="1"/>
  <c r="AC58" i="3" s="1"/>
  <c r="AD58" i="3" s="1"/>
  <c r="AE58" i="3" s="1"/>
  <c r="AF58" i="3" s="1"/>
  <c r="AG58" i="3" s="1"/>
  <c r="AH58" i="3" s="1"/>
  <c r="AI58" i="3" s="1"/>
  <c r="AJ58" i="3" s="1"/>
  <c r="AK58" i="3" s="1"/>
  <c r="X59" i="3"/>
  <c r="Y59" i="3" s="1"/>
  <c r="Z59" i="3" s="1"/>
  <c r="AA59" i="3" s="1"/>
  <c r="AB59" i="3" s="1"/>
  <c r="AC59" i="3" s="1"/>
  <c r="AD59" i="3" s="1"/>
  <c r="AE59" i="3" s="1"/>
  <c r="AF59" i="3" s="1"/>
  <c r="AG59" i="3" s="1"/>
  <c r="AH59" i="3" s="1"/>
  <c r="AI59" i="3" s="1"/>
  <c r="AJ59" i="3" s="1"/>
  <c r="AK59" i="3" s="1"/>
  <c r="X60" i="3"/>
  <c r="Y60" i="3" s="1"/>
  <c r="Z60" i="3" s="1"/>
  <c r="AA60" i="3" s="1"/>
  <c r="AB60" i="3" s="1"/>
  <c r="AC60" i="3" s="1"/>
  <c r="AD60" i="3" s="1"/>
  <c r="AE60" i="3" s="1"/>
  <c r="AF60" i="3" s="1"/>
  <c r="AG60" i="3" s="1"/>
  <c r="AH60" i="3" s="1"/>
  <c r="AI60" i="3" s="1"/>
  <c r="AJ60" i="3" s="1"/>
  <c r="AK60" i="3" s="1"/>
  <c r="X61" i="3"/>
  <c r="Y61" i="3" s="1"/>
  <c r="Z61" i="3" s="1"/>
  <c r="AA61" i="3" s="1"/>
  <c r="AB61" i="3" s="1"/>
  <c r="AC61" i="3" s="1"/>
  <c r="AD61" i="3" s="1"/>
  <c r="AE61" i="3" s="1"/>
  <c r="AF61" i="3" s="1"/>
  <c r="AG61" i="3" s="1"/>
  <c r="AH61" i="3" s="1"/>
  <c r="AI61" i="3" s="1"/>
  <c r="AJ61" i="3" s="1"/>
  <c r="AK61" i="3" s="1"/>
  <c r="X9" i="8" l="1"/>
  <c r="Y9" i="8" s="1"/>
  <c r="Z9" i="8" s="1"/>
  <c r="AA9" i="8" s="1"/>
  <c r="AB9" i="8" s="1"/>
  <c r="AC9" i="8" s="1"/>
  <c r="AD9" i="8" s="1"/>
  <c r="AE9" i="8" s="1"/>
  <c r="AF9" i="8" s="1"/>
  <c r="AG9" i="8" s="1"/>
  <c r="AH9" i="8" s="1"/>
  <c r="AI9" i="8" s="1"/>
  <c r="AJ9" i="8" s="1"/>
  <c r="AK9" i="8" s="1"/>
  <c r="X5" i="8" l="1"/>
  <c r="Y5" i="8" s="1"/>
  <c r="Z5" i="8" s="1"/>
  <c r="AA5" i="8" s="1"/>
  <c r="AB5" i="8" s="1"/>
  <c r="AC5" i="8" s="1"/>
  <c r="AD5" i="8" s="1"/>
  <c r="AE5" i="8" s="1"/>
  <c r="AF5" i="8" s="1"/>
  <c r="AG5" i="8" s="1"/>
  <c r="AH5" i="8" s="1"/>
  <c r="AI5" i="8" s="1"/>
  <c r="AJ5" i="8" s="1"/>
  <c r="AK5" i="8" s="1"/>
  <c r="X6" i="8"/>
  <c r="Y6" i="8" s="1"/>
  <c r="Z6" i="8" s="1"/>
  <c r="AA6" i="8" s="1"/>
  <c r="AB6" i="8" s="1"/>
  <c r="AC6" i="8" s="1"/>
  <c r="AD6" i="8" s="1"/>
  <c r="AE6" i="8" s="1"/>
  <c r="AF6" i="8" s="1"/>
  <c r="AG6" i="8" s="1"/>
  <c r="AH6" i="8" s="1"/>
  <c r="AI6" i="8" s="1"/>
  <c r="AJ6" i="8" s="1"/>
  <c r="AK6" i="8" s="1"/>
  <c r="X7" i="8"/>
  <c r="Y7" i="8" s="1"/>
  <c r="Z7" i="8" s="1"/>
  <c r="AA7" i="8" s="1"/>
  <c r="AB7" i="8" s="1"/>
  <c r="AC7" i="8" s="1"/>
  <c r="AD7" i="8" s="1"/>
  <c r="AE7" i="8" s="1"/>
  <c r="AF7" i="8" s="1"/>
  <c r="AG7" i="8" s="1"/>
  <c r="AH7" i="8" s="1"/>
  <c r="AI7" i="8" s="1"/>
  <c r="AJ7" i="8" s="1"/>
  <c r="AK7" i="8" s="1"/>
  <c r="X8" i="8"/>
  <c r="Y8" i="8" s="1"/>
  <c r="Z8" i="8" s="1"/>
  <c r="AA8" i="8" s="1"/>
  <c r="AB8" i="8" s="1"/>
  <c r="AC8" i="8" s="1"/>
  <c r="AD8" i="8" s="1"/>
  <c r="AE8" i="8" s="1"/>
  <c r="AF8" i="8" s="1"/>
  <c r="AG8" i="8" s="1"/>
  <c r="AH8" i="8" s="1"/>
  <c r="AI8" i="8" s="1"/>
  <c r="AJ8" i="8" s="1"/>
  <c r="AK8" i="8" s="1"/>
  <c r="X10" i="8"/>
  <c r="Y10" i="8" s="1"/>
  <c r="Z10" i="8" s="1"/>
  <c r="AA10" i="8" s="1"/>
  <c r="AB10" i="8" s="1"/>
  <c r="AC10" i="8" s="1"/>
  <c r="AD10" i="8" s="1"/>
  <c r="AE10" i="8" s="1"/>
  <c r="AF10" i="8" s="1"/>
  <c r="AG10" i="8" s="1"/>
  <c r="AH10" i="8" s="1"/>
  <c r="AI10" i="8" s="1"/>
  <c r="AJ10" i="8" s="1"/>
  <c r="AK10" i="8" s="1"/>
  <c r="X11" i="8"/>
  <c r="Y11" i="8" s="1"/>
  <c r="Z11" i="8" s="1"/>
  <c r="AA11" i="8" s="1"/>
  <c r="AB11" i="8" s="1"/>
  <c r="AC11" i="8" s="1"/>
  <c r="AD11" i="8" s="1"/>
  <c r="AE11" i="8" s="1"/>
  <c r="AF11" i="8" s="1"/>
  <c r="AG11" i="8" s="1"/>
  <c r="AH11" i="8" s="1"/>
  <c r="AI11" i="8" s="1"/>
  <c r="AJ11" i="8" s="1"/>
  <c r="AK11" i="8" s="1"/>
  <c r="X12" i="8"/>
  <c r="Y12" i="8" s="1"/>
  <c r="Z12" i="8" s="1"/>
  <c r="AA12" i="8" s="1"/>
  <c r="AB12" i="8" s="1"/>
  <c r="AC12" i="8" s="1"/>
  <c r="AD12" i="8" s="1"/>
  <c r="AE12" i="8" s="1"/>
  <c r="AF12" i="8" s="1"/>
  <c r="AG12" i="8" s="1"/>
  <c r="AH12" i="8" s="1"/>
  <c r="AI12" i="8" s="1"/>
  <c r="AJ12" i="8" s="1"/>
  <c r="AK12" i="8" s="1"/>
  <c r="X13" i="8"/>
  <c r="Y13" i="8" s="1"/>
  <c r="Z13" i="8" s="1"/>
  <c r="AA13" i="8" s="1"/>
  <c r="AB13" i="8" s="1"/>
  <c r="AC13" i="8" s="1"/>
  <c r="AD13" i="8" s="1"/>
  <c r="AE13" i="8" s="1"/>
  <c r="AF13" i="8" s="1"/>
  <c r="AG13" i="8" s="1"/>
  <c r="AH13" i="8" s="1"/>
  <c r="AI13" i="8" s="1"/>
  <c r="AJ13" i="8" s="1"/>
  <c r="AK13" i="8" s="1"/>
  <c r="X14" i="8"/>
  <c r="Y14" i="8" s="1"/>
  <c r="Z14" i="8" s="1"/>
  <c r="AA14" i="8" s="1"/>
  <c r="AB14" i="8" s="1"/>
  <c r="AC14" i="8" s="1"/>
  <c r="AD14" i="8" s="1"/>
  <c r="AE14" i="8" s="1"/>
  <c r="AF14" i="8" s="1"/>
  <c r="AG14" i="8" s="1"/>
  <c r="AH14" i="8" s="1"/>
  <c r="AI14" i="8" s="1"/>
  <c r="AJ14" i="8" s="1"/>
  <c r="AK14" i="8" s="1"/>
  <c r="X15" i="8"/>
  <c r="Y15" i="8" s="1"/>
  <c r="Z15" i="8" s="1"/>
  <c r="AA15" i="8" s="1"/>
  <c r="AB15" i="8" s="1"/>
  <c r="AC15" i="8" s="1"/>
  <c r="AD15" i="8" s="1"/>
  <c r="AE15" i="8" s="1"/>
  <c r="AF15" i="8" s="1"/>
  <c r="AG15" i="8" s="1"/>
  <c r="AH15" i="8" s="1"/>
  <c r="AI15" i="8" s="1"/>
  <c r="AJ15" i="8" s="1"/>
  <c r="AK15" i="8" s="1"/>
  <c r="X16" i="8"/>
  <c r="Y16" i="8" s="1"/>
  <c r="Z16" i="8" s="1"/>
  <c r="AA16" i="8" s="1"/>
  <c r="AB16" i="8" s="1"/>
  <c r="AC16" i="8" s="1"/>
  <c r="AD16" i="8" s="1"/>
  <c r="AE16" i="8" s="1"/>
  <c r="AF16" i="8" s="1"/>
  <c r="AG16" i="8" s="1"/>
  <c r="AH16" i="8" s="1"/>
  <c r="AI16" i="8" s="1"/>
  <c r="AJ16" i="8" s="1"/>
  <c r="AK16" i="8" s="1"/>
  <c r="X17" i="8"/>
  <c r="Y17" i="8" s="1"/>
  <c r="Z17" i="8" s="1"/>
  <c r="AA17" i="8" s="1"/>
  <c r="AB17" i="8" s="1"/>
  <c r="AC17" i="8" s="1"/>
  <c r="AD17" i="8" s="1"/>
  <c r="AE17" i="8" s="1"/>
  <c r="AF17" i="8" s="1"/>
  <c r="AG17" i="8" s="1"/>
  <c r="AH17" i="8" s="1"/>
  <c r="AI17" i="8" s="1"/>
  <c r="AJ17" i="8" s="1"/>
  <c r="AK17" i="8" s="1"/>
  <c r="X18" i="8"/>
  <c r="Y18" i="8" s="1"/>
  <c r="Z18" i="8" s="1"/>
  <c r="AA18" i="8" s="1"/>
  <c r="AB18" i="8" s="1"/>
  <c r="AC18" i="8" s="1"/>
  <c r="AD18" i="8" s="1"/>
  <c r="AE18" i="8" s="1"/>
  <c r="AF18" i="8" s="1"/>
  <c r="AG18" i="8" s="1"/>
  <c r="AH18" i="8" s="1"/>
  <c r="AI18" i="8" s="1"/>
  <c r="AJ18" i="8" s="1"/>
  <c r="AK18" i="8" s="1"/>
  <c r="X19" i="8"/>
  <c r="Y19" i="8" s="1"/>
  <c r="Z19" i="8" s="1"/>
  <c r="AA19" i="8" s="1"/>
  <c r="AB19" i="8" s="1"/>
  <c r="AC19" i="8" s="1"/>
  <c r="AD19" i="8" s="1"/>
  <c r="AE19" i="8" s="1"/>
  <c r="AF19" i="8" s="1"/>
  <c r="AG19" i="8" s="1"/>
  <c r="AH19" i="8" s="1"/>
  <c r="AI19" i="8" s="1"/>
  <c r="AJ19" i="8" s="1"/>
  <c r="AK19" i="8" s="1"/>
  <c r="X20" i="8"/>
  <c r="Y20" i="8" s="1"/>
  <c r="Z20" i="8" s="1"/>
  <c r="AA20" i="8" s="1"/>
  <c r="AB20" i="8" s="1"/>
  <c r="AC20" i="8" s="1"/>
  <c r="AD20" i="8" s="1"/>
  <c r="AE20" i="8" s="1"/>
  <c r="AF20" i="8" s="1"/>
  <c r="AG20" i="8" s="1"/>
  <c r="AH20" i="8" s="1"/>
  <c r="AI20" i="8" s="1"/>
  <c r="AJ20" i="8" s="1"/>
  <c r="AK20" i="8" s="1"/>
  <c r="X21" i="8"/>
  <c r="Y21" i="8" s="1"/>
  <c r="Z21" i="8" s="1"/>
  <c r="AA21" i="8" s="1"/>
  <c r="AB21" i="8" s="1"/>
  <c r="AC21" i="8" s="1"/>
  <c r="AD21" i="8" s="1"/>
  <c r="AE21" i="8" s="1"/>
  <c r="AF21" i="8" s="1"/>
  <c r="AG21" i="8" s="1"/>
  <c r="AH21" i="8" s="1"/>
  <c r="AI21" i="8" s="1"/>
  <c r="AJ21" i="8" s="1"/>
  <c r="AK21" i="8" s="1"/>
  <c r="X22" i="8"/>
  <c r="Y22" i="8" s="1"/>
  <c r="Z22" i="8" s="1"/>
  <c r="AA22" i="8" s="1"/>
  <c r="AB22" i="8" s="1"/>
  <c r="AC22" i="8" s="1"/>
  <c r="AD22" i="8" s="1"/>
  <c r="AE22" i="8" s="1"/>
  <c r="AF22" i="8" s="1"/>
  <c r="AG22" i="8" s="1"/>
  <c r="AH22" i="8" s="1"/>
  <c r="AI22" i="8" s="1"/>
  <c r="AJ22" i="8" s="1"/>
  <c r="AK22" i="8" s="1"/>
  <c r="X23" i="8"/>
  <c r="Y23" i="8" s="1"/>
  <c r="Z23" i="8" s="1"/>
  <c r="AA23" i="8" s="1"/>
  <c r="AB23" i="8" s="1"/>
  <c r="AC23" i="8" s="1"/>
  <c r="AD23" i="8" s="1"/>
  <c r="AE23" i="8" s="1"/>
  <c r="AF23" i="8" s="1"/>
  <c r="AG23" i="8" s="1"/>
  <c r="AH23" i="8" s="1"/>
  <c r="AI23" i="8" s="1"/>
  <c r="AJ23" i="8" s="1"/>
  <c r="AK23" i="8" s="1"/>
  <c r="X24" i="8"/>
  <c r="Y24" i="8" s="1"/>
  <c r="Z24" i="8" s="1"/>
  <c r="AA24" i="8" s="1"/>
  <c r="AB24" i="8" s="1"/>
  <c r="AC24" i="8" s="1"/>
  <c r="AD24" i="8" s="1"/>
  <c r="AE24" i="8" s="1"/>
  <c r="AF24" i="8" s="1"/>
  <c r="AG24" i="8" s="1"/>
  <c r="AH24" i="8" s="1"/>
  <c r="AI24" i="8" s="1"/>
  <c r="AJ24" i="8" s="1"/>
  <c r="AK24" i="8" s="1"/>
  <c r="X25" i="8"/>
  <c r="Y25" i="8" s="1"/>
  <c r="Z25" i="8" s="1"/>
  <c r="AA25" i="8" s="1"/>
  <c r="AB25" i="8" s="1"/>
  <c r="AC25" i="8" s="1"/>
  <c r="AD25" i="8" s="1"/>
  <c r="AE25" i="8" s="1"/>
  <c r="AF25" i="8" s="1"/>
  <c r="AG25" i="8" s="1"/>
  <c r="AH25" i="8" s="1"/>
  <c r="AI25" i="8" s="1"/>
  <c r="AJ25" i="8" s="1"/>
  <c r="AK25" i="8" s="1"/>
  <c r="X26" i="8"/>
  <c r="Y26" i="8" s="1"/>
  <c r="Z26" i="8" s="1"/>
  <c r="AA26" i="8" s="1"/>
  <c r="AB26" i="8" s="1"/>
  <c r="AC26" i="8" s="1"/>
  <c r="AD26" i="8" s="1"/>
  <c r="AE26" i="8" s="1"/>
  <c r="AF26" i="8" s="1"/>
  <c r="AG26" i="8" s="1"/>
  <c r="AH26" i="8" s="1"/>
  <c r="AI26" i="8" s="1"/>
  <c r="AJ26" i="8" s="1"/>
  <c r="AK26" i="8" s="1"/>
  <c r="X28" i="8"/>
  <c r="Y28" i="8" s="1"/>
  <c r="Z28" i="8" s="1"/>
  <c r="AA28" i="8" s="1"/>
  <c r="AB28" i="8" s="1"/>
  <c r="AC28" i="8" s="1"/>
  <c r="AD28" i="8" s="1"/>
  <c r="AE28" i="8" s="1"/>
  <c r="AF28" i="8" s="1"/>
  <c r="AG28" i="8" s="1"/>
  <c r="AH28" i="8" s="1"/>
  <c r="AI28" i="8" s="1"/>
  <c r="AJ28" i="8" s="1"/>
  <c r="AK28" i="8" s="1"/>
  <c r="X29" i="8"/>
  <c r="Y29" i="8" s="1"/>
  <c r="Z29" i="8" s="1"/>
  <c r="AA29" i="8" s="1"/>
  <c r="AB29" i="8" s="1"/>
  <c r="AC29" i="8" s="1"/>
  <c r="AD29" i="8" s="1"/>
  <c r="AE29" i="8" s="1"/>
  <c r="AF29" i="8" s="1"/>
  <c r="AG29" i="8" s="1"/>
  <c r="AH29" i="8" s="1"/>
  <c r="AI29" i="8" s="1"/>
  <c r="AJ29" i="8" s="1"/>
  <c r="AK29" i="8" s="1"/>
  <c r="X30" i="8"/>
  <c r="Y30" i="8" s="1"/>
  <c r="Z30" i="8" s="1"/>
  <c r="AA30" i="8" s="1"/>
  <c r="AB30" i="8" s="1"/>
  <c r="AC30" i="8" s="1"/>
  <c r="AD30" i="8" s="1"/>
  <c r="AE30" i="8" s="1"/>
  <c r="AF30" i="8" s="1"/>
  <c r="AG30" i="8" s="1"/>
  <c r="AH30" i="8" s="1"/>
  <c r="AI30" i="8" s="1"/>
  <c r="AJ30" i="8" s="1"/>
  <c r="AK30" i="8" s="1"/>
  <c r="X31" i="8"/>
  <c r="Y31" i="8" s="1"/>
  <c r="Z31" i="8" s="1"/>
  <c r="AA31" i="8" s="1"/>
  <c r="AB31" i="8" s="1"/>
  <c r="AC31" i="8" s="1"/>
  <c r="AD31" i="8" s="1"/>
  <c r="AE31" i="8" s="1"/>
  <c r="AF31" i="8" s="1"/>
  <c r="AG31" i="8" s="1"/>
  <c r="AH31" i="8" s="1"/>
  <c r="AI31" i="8" s="1"/>
  <c r="AJ31" i="8" s="1"/>
  <c r="AK31" i="8" s="1"/>
  <c r="X32" i="8"/>
  <c r="Y32" i="8" s="1"/>
  <c r="Z32" i="8" s="1"/>
  <c r="AA32" i="8" s="1"/>
  <c r="AB32" i="8" s="1"/>
  <c r="AC32" i="8" s="1"/>
  <c r="AD32" i="8" s="1"/>
  <c r="AE32" i="8" s="1"/>
  <c r="AF32" i="8" s="1"/>
  <c r="AG32" i="8" s="1"/>
  <c r="AH32" i="8" s="1"/>
  <c r="AI32" i="8" s="1"/>
  <c r="AJ32" i="8" s="1"/>
  <c r="AK32" i="8" s="1"/>
  <c r="X33" i="8"/>
  <c r="Y33" i="8" s="1"/>
  <c r="Z33" i="8" s="1"/>
  <c r="AA33" i="8" s="1"/>
  <c r="AB33" i="8" s="1"/>
  <c r="AC33" i="8" s="1"/>
  <c r="AD33" i="8" s="1"/>
  <c r="AE33" i="8" s="1"/>
  <c r="AF33" i="8" s="1"/>
  <c r="AG33" i="8" s="1"/>
  <c r="AH33" i="8" s="1"/>
  <c r="AI33" i="8" s="1"/>
  <c r="AJ33" i="8" s="1"/>
  <c r="AK33" i="8" s="1"/>
  <c r="X34" i="8"/>
  <c r="Y34" i="8" s="1"/>
  <c r="Z34" i="8" s="1"/>
  <c r="AA34" i="8" s="1"/>
  <c r="AB34" i="8" s="1"/>
  <c r="AC34" i="8" s="1"/>
  <c r="AD34" i="8" s="1"/>
  <c r="AE34" i="8" s="1"/>
  <c r="AF34" i="8" s="1"/>
  <c r="AG34" i="8" s="1"/>
  <c r="AH34" i="8" s="1"/>
  <c r="AI34" i="8" s="1"/>
  <c r="AJ34" i="8" s="1"/>
  <c r="AK34" i="8" s="1"/>
  <c r="X35" i="8"/>
  <c r="Y35" i="8" s="1"/>
  <c r="Z35" i="8" s="1"/>
  <c r="AA35" i="8" s="1"/>
  <c r="AB35" i="8" s="1"/>
  <c r="AC35" i="8" s="1"/>
  <c r="AD35" i="8" s="1"/>
  <c r="AE35" i="8" s="1"/>
  <c r="AF35" i="8" s="1"/>
  <c r="AG35" i="8" s="1"/>
  <c r="AH35" i="8" s="1"/>
  <c r="AI35" i="8" s="1"/>
  <c r="AJ35" i="8" s="1"/>
  <c r="AK35" i="8" s="1"/>
  <c r="X36" i="8"/>
  <c r="Y36" i="8" s="1"/>
  <c r="Z36" i="8" s="1"/>
  <c r="AA36" i="8" s="1"/>
  <c r="AB36" i="8" s="1"/>
  <c r="AC36" i="8" s="1"/>
  <c r="AD36" i="8" s="1"/>
  <c r="AE36" i="8" s="1"/>
  <c r="AF36" i="8" s="1"/>
  <c r="AG36" i="8" s="1"/>
  <c r="AH36" i="8" s="1"/>
  <c r="AI36" i="8" s="1"/>
  <c r="AJ36" i="8" s="1"/>
  <c r="AK36" i="8" s="1"/>
  <c r="X37" i="8"/>
  <c r="Y37" i="8" s="1"/>
  <c r="Z37" i="8" s="1"/>
  <c r="AA37" i="8" s="1"/>
  <c r="AB37" i="8" s="1"/>
  <c r="AC37" i="8" s="1"/>
  <c r="AD37" i="8" s="1"/>
  <c r="AE37" i="8" s="1"/>
  <c r="AF37" i="8" s="1"/>
  <c r="AG37" i="8" s="1"/>
  <c r="AH37" i="8" s="1"/>
  <c r="AI37" i="8" s="1"/>
  <c r="AJ37" i="8" s="1"/>
  <c r="AK37" i="8" s="1"/>
  <c r="X38" i="8"/>
  <c r="Y38" i="8" s="1"/>
  <c r="Z38" i="8" s="1"/>
  <c r="AA38" i="8" s="1"/>
  <c r="AB38" i="8" s="1"/>
  <c r="AC38" i="8" s="1"/>
  <c r="AD38" i="8" s="1"/>
  <c r="AE38" i="8" s="1"/>
  <c r="AF38" i="8" s="1"/>
  <c r="AG38" i="8" s="1"/>
  <c r="AH38" i="8" s="1"/>
  <c r="AI38" i="8" s="1"/>
  <c r="AJ38" i="8" s="1"/>
  <c r="AK38" i="8" s="1"/>
  <c r="X39" i="8"/>
  <c r="Y39" i="8" s="1"/>
  <c r="Z39" i="8" s="1"/>
  <c r="AA39" i="8" s="1"/>
  <c r="AB39" i="8" s="1"/>
  <c r="AC39" i="8" s="1"/>
  <c r="AD39" i="8" s="1"/>
  <c r="AE39" i="8" s="1"/>
  <c r="AF39" i="8" s="1"/>
  <c r="AG39" i="8" s="1"/>
  <c r="AH39" i="8" s="1"/>
  <c r="AI39" i="8" s="1"/>
  <c r="AJ39" i="8" s="1"/>
  <c r="AK39" i="8" s="1"/>
  <c r="X40" i="8"/>
  <c r="Y40" i="8" s="1"/>
  <c r="Z40" i="8" s="1"/>
  <c r="AA40" i="8" s="1"/>
  <c r="AB40" i="8" s="1"/>
  <c r="AC40" i="8" s="1"/>
  <c r="AD40" i="8" s="1"/>
  <c r="AE40" i="8" s="1"/>
  <c r="AF40" i="8" s="1"/>
  <c r="AG40" i="8" s="1"/>
  <c r="AH40" i="8" s="1"/>
  <c r="AI40" i="8" s="1"/>
  <c r="AJ40" i="8" s="1"/>
  <c r="AK40" i="8" s="1"/>
  <c r="X41" i="8"/>
  <c r="Y41" i="8" s="1"/>
  <c r="Z41" i="8" s="1"/>
  <c r="AA41" i="8" s="1"/>
  <c r="AB41" i="8" s="1"/>
  <c r="AC41" i="8" s="1"/>
  <c r="AD41" i="8" s="1"/>
  <c r="AE41" i="8" s="1"/>
  <c r="AF41" i="8" s="1"/>
  <c r="AG41" i="8" s="1"/>
  <c r="AH41" i="8" s="1"/>
  <c r="AI41" i="8" s="1"/>
  <c r="AJ41" i="8" s="1"/>
  <c r="AK41" i="8" s="1"/>
  <c r="X42" i="8"/>
  <c r="Y42" i="8" s="1"/>
  <c r="Z42" i="8" s="1"/>
  <c r="AA42" i="8" s="1"/>
  <c r="AB42" i="8" s="1"/>
  <c r="AC42" i="8" s="1"/>
  <c r="AD42" i="8" s="1"/>
  <c r="AE42" i="8" s="1"/>
  <c r="AF42" i="8" s="1"/>
  <c r="AG42" i="8" s="1"/>
  <c r="AH42" i="8" s="1"/>
  <c r="AI42" i="8" s="1"/>
  <c r="AJ42" i="8" s="1"/>
  <c r="AK42" i="8" s="1"/>
  <c r="X43" i="8"/>
  <c r="Y43" i="8" s="1"/>
  <c r="Z43" i="8" s="1"/>
  <c r="AA43" i="8" s="1"/>
  <c r="AB43" i="8" s="1"/>
  <c r="AC43" i="8" s="1"/>
  <c r="AD43" i="8" s="1"/>
  <c r="AE43" i="8" s="1"/>
  <c r="AF43" i="8" s="1"/>
  <c r="AG43" i="8" s="1"/>
  <c r="AH43" i="8" s="1"/>
  <c r="AI43" i="8" s="1"/>
  <c r="AJ43" i="8" s="1"/>
  <c r="AK43" i="8" s="1"/>
  <c r="X44" i="8"/>
  <c r="Y44" i="8" s="1"/>
  <c r="Z44" i="8" s="1"/>
  <c r="AA44" i="8" s="1"/>
  <c r="AB44" i="8" s="1"/>
  <c r="AC44" i="8" s="1"/>
  <c r="AD44" i="8" s="1"/>
  <c r="AE44" i="8" s="1"/>
  <c r="AF44" i="8" s="1"/>
  <c r="AG44" i="8" s="1"/>
  <c r="AH44" i="8" s="1"/>
  <c r="AI44" i="8" s="1"/>
  <c r="AJ44" i="8" s="1"/>
  <c r="AK44" i="8" s="1"/>
  <c r="X46" i="8"/>
  <c r="Y46" i="8" s="1"/>
  <c r="Z46" i="8" s="1"/>
  <c r="AA46" i="8" s="1"/>
  <c r="AB46" i="8" s="1"/>
  <c r="AC46" i="8" s="1"/>
  <c r="AD46" i="8" s="1"/>
  <c r="AE46" i="8" s="1"/>
  <c r="AF46" i="8" s="1"/>
  <c r="AG46" i="8" s="1"/>
  <c r="AH46" i="8" s="1"/>
  <c r="AI46" i="8" s="1"/>
  <c r="AJ46" i="8" s="1"/>
  <c r="AK46" i="8" s="1"/>
  <c r="X47" i="8"/>
  <c r="Y47" i="8" s="1"/>
  <c r="Z47" i="8" s="1"/>
  <c r="AA47" i="8" s="1"/>
  <c r="AB47" i="8" s="1"/>
  <c r="AC47" i="8" s="1"/>
  <c r="AD47" i="8" s="1"/>
  <c r="AE47" i="8" s="1"/>
  <c r="AF47" i="8" s="1"/>
  <c r="AG47" i="8" s="1"/>
  <c r="AH47" i="8" s="1"/>
  <c r="AI47" i="8" s="1"/>
  <c r="AJ47" i="8" s="1"/>
  <c r="AK47" i="8" s="1"/>
  <c r="X50" i="8"/>
  <c r="Y50" i="8" s="1"/>
  <c r="Z50" i="8" s="1"/>
  <c r="AA50" i="8" s="1"/>
  <c r="AB50" i="8" s="1"/>
  <c r="AC50" i="8" s="1"/>
  <c r="AD50" i="8" s="1"/>
  <c r="AE50" i="8" s="1"/>
  <c r="AF50" i="8" s="1"/>
  <c r="AG50" i="8" s="1"/>
  <c r="AH50" i="8" s="1"/>
  <c r="AI50" i="8" s="1"/>
  <c r="AJ50" i="8" s="1"/>
  <c r="AK50" i="8" s="1"/>
  <c r="X51" i="8"/>
  <c r="Y51" i="8" s="1"/>
  <c r="Z51" i="8" s="1"/>
  <c r="AA51" i="8" s="1"/>
  <c r="AB51" i="8" s="1"/>
  <c r="AC51" i="8" s="1"/>
  <c r="AD51" i="8" s="1"/>
  <c r="AE51" i="8" s="1"/>
  <c r="AF51" i="8" s="1"/>
  <c r="AG51" i="8" s="1"/>
  <c r="AH51" i="8" s="1"/>
  <c r="AI51" i="8" s="1"/>
  <c r="AJ51" i="8" s="1"/>
  <c r="AK51" i="8" s="1"/>
  <c r="X52" i="8"/>
  <c r="Y52" i="8" s="1"/>
  <c r="Z52" i="8" s="1"/>
  <c r="AA52" i="8" s="1"/>
  <c r="AB52" i="8" s="1"/>
  <c r="AC52" i="8" s="1"/>
  <c r="AD52" i="8" s="1"/>
  <c r="AE52" i="8" s="1"/>
  <c r="AF52" i="8" s="1"/>
  <c r="AG52" i="8" s="1"/>
  <c r="AH52" i="8" s="1"/>
  <c r="AI52" i="8" s="1"/>
  <c r="AJ52" i="8" s="1"/>
  <c r="AK52" i="8" s="1"/>
  <c r="X53" i="8"/>
  <c r="Y53" i="8" s="1"/>
  <c r="Z53" i="8" s="1"/>
  <c r="AA53" i="8" s="1"/>
  <c r="AB53" i="8" s="1"/>
  <c r="AC53" i="8" s="1"/>
  <c r="AD53" i="8" s="1"/>
  <c r="AE53" i="8" s="1"/>
  <c r="AF53" i="8" s="1"/>
  <c r="AG53" i="8" s="1"/>
  <c r="AH53" i="8" s="1"/>
  <c r="AI53" i="8" s="1"/>
  <c r="AJ53" i="8" s="1"/>
  <c r="AK53" i="8" s="1"/>
  <c r="X54" i="8"/>
  <c r="Y54" i="8" s="1"/>
  <c r="Z54" i="8" s="1"/>
  <c r="AA54" i="8" s="1"/>
  <c r="AB54" i="8" s="1"/>
  <c r="AC54" i="8" s="1"/>
  <c r="AD54" i="8" s="1"/>
  <c r="AE54" i="8" s="1"/>
  <c r="AF54" i="8" s="1"/>
  <c r="AG54" i="8" s="1"/>
  <c r="AH54" i="8" s="1"/>
  <c r="AI54" i="8" s="1"/>
  <c r="AJ54" i="8" s="1"/>
  <c r="AK54" i="8" s="1"/>
  <c r="X55" i="8"/>
  <c r="Y55" i="8" s="1"/>
  <c r="Z55" i="8" s="1"/>
  <c r="AA55" i="8" s="1"/>
  <c r="AB55" i="8" s="1"/>
  <c r="AC55" i="8" s="1"/>
  <c r="AD55" i="8" s="1"/>
  <c r="AE55" i="8" s="1"/>
  <c r="AF55" i="8" s="1"/>
  <c r="AG55" i="8" s="1"/>
  <c r="AH55" i="8" s="1"/>
  <c r="AI55" i="8" s="1"/>
  <c r="AJ55" i="8" s="1"/>
  <c r="AK55" i="8" s="1"/>
  <c r="X56" i="8"/>
  <c r="Y56" i="8" s="1"/>
  <c r="Z56" i="8" s="1"/>
  <c r="AA56" i="8" s="1"/>
  <c r="AB56" i="8" s="1"/>
  <c r="AC56" i="8" s="1"/>
  <c r="AD56" i="8" s="1"/>
  <c r="AE56" i="8" s="1"/>
  <c r="AF56" i="8" s="1"/>
  <c r="AG56" i="8" s="1"/>
  <c r="AH56" i="8" s="1"/>
  <c r="AI56" i="8" s="1"/>
  <c r="AJ56" i="8" s="1"/>
  <c r="AK56" i="8" s="1"/>
  <c r="X57" i="8"/>
  <c r="Y57" i="8" s="1"/>
  <c r="Z57" i="8" s="1"/>
  <c r="AA57" i="8" s="1"/>
  <c r="AB57" i="8" s="1"/>
  <c r="AC57" i="8" s="1"/>
  <c r="AD57" i="8" s="1"/>
  <c r="AE57" i="8" s="1"/>
  <c r="AF57" i="8" s="1"/>
  <c r="AG57" i="8" s="1"/>
  <c r="AH57" i="8" s="1"/>
  <c r="AI57" i="8" s="1"/>
  <c r="AJ57" i="8" s="1"/>
  <c r="AK57" i="8" s="1"/>
  <c r="X58" i="8"/>
  <c r="Y58" i="8" s="1"/>
  <c r="Z58" i="8" s="1"/>
  <c r="AA58" i="8" s="1"/>
  <c r="AB58" i="8" s="1"/>
  <c r="AC58" i="8" s="1"/>
  <c r="AD58" i="8" s="1"/>
  <c r="AE58" i="8" s="1"/>
  <c r="AF58" i="8" s="1"/>
  <c r="AG58" i="8" s="1"/>
  <c r="AH58" i="8" s="1"/>
  <c r="AI58" i="8" s="1"/>
  <c r="AJ58" i="8" s="1"/>
  <c r="AK58" i="8" s="1"/>
  <c r="X59" i="8"/>
  <c r="Y59" i="8" s="1"/>
  <c r="Z59" i="8" s="1"/>
  <c r="AA59" i="8" s="1"/>
  <c r="AB59" i="8" s="1"/>
  <c r="AC59" i="8" s="1"/>
  <c r="AD59" i="8" s="1"/>
  <c r="AE59" i="8" s="1"/>
  <c r="AF59" i="8" s="1"/>
  <c r="AG59" i="8" s="1"/>
  <c r="AH59" i="8" s="1"/>
  <c r="AI59" i="8" s="1"/>
  <c r="AJ59" i="8" s="1"/>
  <c r="AK59" i="8" s="1"/>
  <c r="X60" i="8"/>
  <c r="Y60" i="8" s="1"/>
  <c r="Z60" i="8" s="1"/>
  <c r="AA60" i="8" s="1"/>
  <c r="AB60" i="8" s="1"/>
  <c r="AC60" i="8" s="1"/>
  <c r="AD60" i="8" s="1"/>
  <c r="AE60" i="8" s="1"/>
  <c r="AF60" i="8" s="1"/>
  <c r="AG60" i="8" s="1"/>
  <c r="AH60" i="8" s="1"/>
  <c r="AI60" i="8" s="1"/>
  <c r="AJ60" i="8" s="1"/>
  <c r="AK60" i="8" s="1"/>
  <c r="X61" i="8"/>
  <c r="Y61" i="8" s="1"/>
  <c r="Z61" i="8" s="1"/>
  <c r="AA61" i="8" s="1"/>
  <c r="AB61" i="8" s="1"/>
  <c r="AC61" i="8" s="1"/>
  <c r="AD61" i="8" s="1"/>
  <c r="AE61" i="8" s="1"/>
  <c r="AF61" i="8" s="1"/>
  <c r="AG61" i="8" s="1"/>
  <c r="AH61" i="8" s="1"/>
  <c r="AI61" i="8" s="1"/>
  <c r="AJ61" i="8" s="1"/>
  <c r="AK61" i="8" s="1"/>
  <c r="X62" i="8"/>
  <c r="Y62" i="8" s="1"/>
  <c r="Z62" i="8" s="1"/>
  <c r="AA62" i="8" s="1"/>
  <c r="AB62" i="8" s="1"/>
  <c r="AC62" i="8" s="1"/>
  <c r="AD62" i="8" s="1"/>
  <c r="AE62" i="8" s="1"/>
  <c r="AF62" i="8" s="1"/>
  <c r="AG62" i="8" s="1"/>
  <c r="AH62" i="8" s="1"/>
  <c r="AI62" i="8" s="1"/>
  <c r="AJ62" i="8" s="1"/>
  <c r="AK62" i="8" s="1"/>
  <c r="X63" i="8"/>
  <c r="Y63" i="8" s="1"/>
  <c r="Z63" i="8" s="1"/>
  <c r="AA63" i="8" s="1"/>
  <c r="AB63" i="8" s="1"/>
  <c r="AC63" i="8" s="1"/>
  <c r="AD63" i="8" s="1"/>
  <c r="AE63" i="8" s="1"/>
  <c r="AF63" i="8" s="1"/>
  <c r="AG63" i="8" s="1"/>
  <c r="AH63" i="8" s="1"/>
  <c r="AI63" i="8" s="1"/>
  <c r="AJ63" i="8" s="1"/>
  <c r="AK63" i="8" s="1"/>
  <c r="X64" i="8"/>
  <c r="Y64" i="8" s="1"/>
  <c r="Z64" i="8" s="1"/>
  <c r="AA64" i="8" s="1"/>
  <c r="AB64" i="8" s="1"/>
  <c r="AC64" i="8" s="1"/>
  <c r="AD64" i="8" s="1"/>
  <c r="AE64" i="8" s="1"/>
  <c r="AF64" i="8" s="1"/>
  <c r="AG64" i="8" s="1"/>
  <c r="AH64" i="8" s="1"/>
  <c r="AI64" i="8" s="1"/>
  <c r="AJ64" i="8" s="1"/>
  <c r="AK64" i="8" s="1"/>
  <c r="X65" i="8"/>
  <c r="Y65" i="8" s="1"/>
  <c r="Z65" i="8" s="1"/>
  <c r="AA65" i="8" s="1"/>
  <c r="AB65" i="8" s="1"/>
  <c r="AC65" i="8" s="1"/>
  <c r="AD65" i="8" s="1"/>
  <c r="AE65" i="8" s="1"/>
  <c r="AF65" i="8" s="1"/>
  <c r="AG65" i="8" s="1"/>
  <c r="AH65" i="8" s="1"/>
  <c r="AI65" i="8" s="1"/>
  <c r="AJ65" i="8" s="1"/>
  <c r="AK65" i="8" s="1"/>
  <c r="X66" i="8"/>
  <c r="Y66" i="8" s="1"/>
  <c r="Z66" i="8" s="1"/>
  <c r="AA66" i="8" s="1"/>
  <c r="AB66" i="8" s="1"/>
  <c r="AC66" i="8" s="1"/>
  <c r="AD66" i="8" s="1"/>
  <c r="AE66" i="8" s="1"/>
  <c r="AF66" i="8" s="1"/>
  <c r="AG66" i="8" s="1"/>
  <c r="AH66" i="8" s="1"/>
  <c r="AI66" i="8" s="1"/>
  <c r="AJ66" i="8" s="1"/>
  <c r="AK66" i="8" s="1"/>
  <c r="X67" i="8"/>
  <c r="Y67" i="8" s="1"/>
  <c r="Z67" i="8" s="1"/>
  <c r="AA67" i="8" s="1"/>
  <c r="AB67" i="8" s="1"/>
  <c r="AC67" i="8" s="1"/>
  <c r="AD67" i="8" s="1"/>
  <c r="AE67" i="8" s="1"/>
  <c r="AF67" i="8" s="1"/>
  <c r="AG67" i="8" s="1"/>
  <c r="AH67" i="8" s="1"/>
  <c r="AI67" i="8" s="1"/>
  <c r="AJ67" i="8" s="1"/>
  <c r="AK67" i="8" s="1"/>
  <c r="X68" i="8"/>
  <c r="Y68" i="8" s="1"/>
  <c r="Z68" i="8" s="1"/>
  <c r="AA68" i="8" s="1"/>
  <c r="AB68" i="8" s="1"/>
  <c r="AC68" i="8" s="1"/>
  <c r="AD68" i="8" s="1"/>
  <c r="AE68" i="8" s="1"/>
  <c r="AF68" i="8" s="1"/>
  <c r="AG68" i="8" s="1"/>
  <c r="AH68" i="8" s="1"/>
  <c r="AI68" i="8" s="1"/>
  <c r="AJ68" i="8" s="1"/>
  <c r="AK68" i="8" s="1"/>
  <c r="X69" i="8"/>
  <c r="Y69" i="8" s="1"/>
  <c r="Z69" i="8" s="1"/>
  <c r="AA69" i="8" s="1"/>
  <c r="AB69" i="8" s="1"/>
  <c r="AC69" i="8" s="1"/>
  <c r="AD69" i="8" s="1"/>
  <c r="AE69" i="8" s="1"/>
  <c r="AF69" i="8" s="1"/>
  <c r="AG69" i="8" s="1"/>
  <c r="AH69" i="8" s="1"/>
  <c r="AI69" i="8" s="1"/>
  <c r="AJ69" i="8" s="1"/>
  <c r="AK69" i="8" s="1"/>
  <c r="X71" i="8"/>
  <c r="Y71" i="8" s="1"/>
  <c r="Z71" i="8" s="1"/>
  <c r="AA71" i="8" s="1"/>
  <c r="AB71" i="8" s="1"/>
  <c r="AC71" i="8" s="1"/>
  <c r="AD71" i="8" s="1"/>
  <c r="AE71" i="8" s="1"/>
  <c r="AF71" i="8" s="1"/>
  <c r="AG71" i="8" s="1"/>
  <c r="AH71" i="8" s="1"/>
  <c r="AI71" i="8" s="1"/>
  <c r="AJ71" i="8" s="1"/>
  <c r="AK71" i="8" s="1"/>
  <c r="X72" i="8"/>
  <c r="Y72" i="8" s="1"/>
  <c r="Z72" i="8" s="1"/>
  <c r="AA72" i="8" s="1"/>
  <c r="AB72" i="8" s="1"/>
  <c r="AC72" i="8" s="1"/>
  <c r="AD72" i="8" s="1"/>
  <c r="AE72" i="8" s="1"/>
  <c r="AF72" i="8" s="1"/>
  <c r="AG72" i="8" s="1"/>
  <c r="AH72" i="8" s="1"/>
  <c r="AI72" i="8" s="1"/>
  <c r="AJ72" i="8" s="1"/>
  <c r="AK72" i="8" s="1"/>
  <c r="X73" i="8"/>
  <c r="Y73" i="8" s="1"/>
  <c r="Z73" i="8" s="1"/>
  <c r="AA73" i="8" s="1"/>
  <c r="AB73" i="8" s="1"/>
  <c r="AC73" i="8" s="1"/>
  <c r="AD73" i="8" s="1"/>
  <c r="AE73" i="8" s="1"/>
  <c r="AF73" i="8" s="1"/>
  <c r="AG73" i="8" s="1"/>
  <c r="AH73" i="8" s="1"/>
  <c r="AI73" i="8" s="1"/>
  <c r="AJ73" i="8" s="1"/>
  <c r="AK73" i="8" s="1"/>
  <c r="X74" i="8"/>
  <c r="Y74" i="8" s="1"/>
  <c r="Z74" i="8" s="1"/>
  <c r="AA74" i="8" s="1"/>
  <c r="AB74" i="8" s="1"/>
  <c r="AC74" i="8" s="1"/>
  <c r="AD74" i="8" s="1"/>
  <c r="AE74" i="8" s="1"/>
  <c r="AF74" i="8" s="1"/>
  <c r="AG74" i="8" s="1"/>
  <c r="AH74" i="8" s="1"/>
  <c r="AI74" i="8" s="1"/>
  <c r="AJ74" i="8" s="1"/>
  <c r="AK74" i="8" s="1"/>
  <c r="X75" i="8"/>
  <c r="Y75" i="8" s="1"/>
  <c r="Z75" i="8" s="1"/>
  <c r="AA75" i="8" s="1"/>
  <c r="AB75" i="8" s="1"/>
  <c r="AC75" i="8" s="1"/>
  <c r="AD75" i="8" s="1"/>
  <c r="AE75" i="8" s="1"/>
  <c r="AF75" i="8" s="1"/>
  <c r="AG75" i="8" s="1"/>
  <c r="AH75" i="8" s="1"/>
  <c r="AI75" i="8" s="1"/>
  <c r="AJ75" i="8" s="1"/>
  <c r="AK75" i="8" s="1"/>
  <c r="X76" i="8"/>
  <c r="Y76" i="8" s="1"/>
  <c r="Z76" i="8" s="1"/>
  <c r="AA76" i="8" s="1"/>
  <c r="AB76" i="8" s="1"/>
  <c r="AC76" i="8" s="1"/>
  <c r="AD76" i="8" s="1"/>
  <c r="AE76" i="8" s="1"/>
  <c r="AF76" i="8" s="1"/>
  <c r="AG76" i="8" s="1"/>
  <c r="AH76" i="8" s="1"/>
  <c r="AI76" i="8" s="1"/>
  <c r="AJ76" i="8" s="1"/>
  <c r="AK76" i="8" s="1"/>
  <c r="X77" i="8"/>
  <c r="Y77" i="8" s="1"/>
  <c r="Z77" i="8" s="1"/>
  <c r="AA77" i="8" s="1"/>
  <c r="AB77" i="8" s="1"/>
  <c r="AC77" i="8" s="1"/>
  <c r="AD77" i="8" s="1"/>
  <c r="AE77" i="8" s="1"/>
  <c r="AF77" i="8" s="1"/>
  <c r="AG77" i="8" s="1"/>
  <c r="AH77" i="8" s="1"/>
  <c r="AI77" i="8" s="1"/>
  <c r="AJ77" i="8" s="1"/>
  <c r="AK77" i="8" s="1"/>
  <c r="X78" i="8"/>
  <c r="Y78" i="8" s="1"/>
  <c r="Z78" i="8" s="1"/>
  <c r="AA78" i="8" s="1"/>
  <c r="AB78" i="8" s="1"/>
  <c r="AC78" i="8" s="1"/>
  <c r="AD78" i="8" s="1"/>
  <c r="AE78" i="8" s="1"/>
  <c r="AF78" i="8" s="1"/>
  <c r="AG78" i="8" s="1"/>
  <c r="AH78" i="8" s="1"/>
  <c r="AI78" i="8" s="1"/>
  <c r="AJ78" i="8" s="1"/>
  <c r="AK78" i="8" s="1"/>
  <c r="X79" i="8"/>
  <c r="Y79" i="8" s="1"/>
  <c r="Z79" i="8" s="1"/>
  <c r="AA79" i="8" s="1"/>
  <c r="AB79" i="8" s="1"/>
  <c r="AC79" i="8" s="1"/>
  <c r="AD79" i="8" s="1"/>
  <c r="AE79" i="8" s="1"/>
  <c r="AF79" i="8" s="1"/>
  <c r="AG79" i="8" s="1"/>
  <c r="AH79" i="8" s="1"/>
  <c r="AI79" i="8" s="1"/>
  <c r="AJ79" i="8" s="1"/>
  <c r="AK79" i="8" s="1"/>
  <c r="X80" i="8"/>
  <c r="Y80" i="8" s="1"/>
  <c r="Z80" i="8" s="1"/>
  <c r="AA80" i="8" s="1"/>
  <c r="AB80" i="8" s="1"/>
  <c r="AC80" i="8" s="1"/>
  <c r="AD80" i="8" s="1"/>
  <c r="AE80" i="8" s="1"/>
  <c r="AF80" i="8" s="1"/>
  <c r="AG80" i="8" s="1"/>
  <c r="AH80" i="8" s="1"/>
  <c r="AI80" i="8" s="1"/>
  <c r="AJ80" i="8" s="1"/>
  <c r="AK80" i="8" s="1"/>
  <c r="X81" i="8"/>
  <c r="Y81" i="8" s="1"/>
  <c r="Z81" i="8" s="1"/>
  <c r="AA81" i="8" s="1"/>
  <c r="AB81" i="8" s="1"/>
  <c r="AC81" i="8" s="1"/>
  <c r="AD81" i="8" s="1"/>
  <c r="AE81" i="8" s="1"/>
  <c r="AF81" i="8" s="1"/>
  <c r="AG81" i="8" s="1"/>
  <c r="AH81" i="8" s="1"/>
  <c r="AI81" i="8" s="1"/>
  <c r="AJ81" i="8" s="1"/>
  <c r="AK81" i="8" s="1"/>
  <c r="X82" i="8"/>
  <c r="Y82" i="8" s="1"/>
  <c r="Z82" i="8" s="1"/>
  <c r="AA82" i="8" s="1"/>
  <c r="AB82" i="8" s="1"/>
  <c r="AC82" i="8" s="1"/>
  <c r="AD82" i="8" s="1"/>
  <c r="AE82" i="8" s="1"/>
  <c r="AF82" i="8" s="1"/>
  <c r="AG82" i="8" s="1"/>
  <c r="AH82" i="8" s="1"/>
  <c r="AI82" i="8" s="1"/>
  <c r="AJ82" i="8" s="1"/>
  <c r="AK82" i="8" s="1"/>
  <c r="X83" i="8"/>
  <c r="Y83" i="8" s="1"/>
  <c r="Z83" i="8" s="1"/>
  <c r="AA83" i="8" s="1"/>
  <c r="AB83" i="8" s="1"/>
  <c r="AC83" i="8" s="1"/>
  <c r="AD83" i="8" s="1"/>
  <c r="AE83" i="8" s="1"/>
  <c r="AF83" i="8" s="1"/>
  <c r="AG83" i="8" s="1"/>
  <c r="AH83" i="8" s="1"/>
  <c r="AI83" i="8" s="1"/>
  <c r="AJ83" i="8" s="1"/>
  <c r="AK83" i="8" s="1"/>
  <c r="X84" i="8"/>
  <c r="Y84" i="8" s="1"/>
  <c r="Z84" i="8" s="1"/>
  <c r="AA84" i="8" s="1"/>
  <c r="AB84" i="8" s="1"/>
  <c r="AC84" i="8" s="1"/>
  <c r="AD84" i="8" s="1"/>
  <c r="AE84" i="8" s="1"/>
  <c r="AF84" i="8" s="1"/>
  <c r="AG84" i="8" s="1"/>
  <c r="AH84" i="8" s="1"/>
  <c r="AI84" i="8" s="1"/>
  <c r="AJ84" i="8" s="1"/>
  <c r="AK84" i="8" s="1"/>
  <c r="X85" i="8"/>
  <c r="Y85" i="8" s="1"/>
  <c r="Z85" i="8" s="1"/>
  <c r="AA85" i="8" s="1"/>
  <c r="AB85" i="8" s="1"/>
  <c r="AC85" i="8" s="1"/>
  <c r="AD85" i="8" s="1"/>
  <c r="AE85" i="8" s="1"/>
  <c r="AF85" i="8" s="1"/>
  <c r="AG85" i="8" s="1"/>
  <c r="AH85" i="8" s="1"/>
  <c r="AI85" i="8" s="1"/>
  <c r="AJ85" i="8" s="1"/>
  <c r="AK85" i="8" s="1"/>
  <c r="X86" i="8"/>
  <c r="Y86" i="8" s="1"/>
  <c r="Z86" i="8" s="1"/>
  <c r="AA86" i="8" s="1"/>
  <c r="AB86" i="8" s="1"/>
  <c r="AC86" i="8" s="1"/>
  <c r="AD86" i="8" s="1"/>
  <c r="AE86" i="8" s="1"/>
  <c r="AF86" i="8" s="1"/>
  <c r="AG86" i="8" s="1"/>
  <c r="AH86" i="8" s="1"/>
  <c r="AI86" i="8" s="1"/>
  <c r="AJ86" i="8" s="1"/>
  <c r="AK86" i="8" s="1"/>
  <c r="X87" i="8"/>
  <c r="Y87" i="8" s="1"/>
  <c r="Z87" i="8" s="1"/>
  <c r="AA87" i="8" s="1"/>
  <c r="AB87" i="8" s="1"/>
  <c r="AC87" i="8" s="1"/>
  <c r="AD87" i="8" s="1"/>
  <c r="AE87" i="8" s="1"/>
  <c r="AF87" i="8" s="1"/>
  <c r="AG87" i="8" s="1"/>
  <c r="AH87" i="8" s="1"/>
  <c r="AI87" i="8" s="1"/>
  <c r="AJ87" i="8" s="1"/>
  <c r="AK87" i="8" s="1"/>
  <c r="X88" i="8"/>
  <c r="Y88" i="8" s="1"/>
  <c r="Z88" i="8" s="1"/>
  <c r="AA88" i="8" s="1"/>
  <c r="AB88" i="8" s="1"/>
  <c r="AC88" i="8" s="1"/>
  <c r="AD88" i="8" s="1"/>
  <c r="AE88" i="8" s="1"/>
  <c r="AF88" i="8" s="1"/>
  <c r="AG88" i="8" s="1"/>
  <c r="AH88" i="8" s="1"/>
  <c r="AI88" i="8" s="1"/>
  <c r="AJ88" i="8" s="1"/>
  <c r="AK88" i="8" s="1"/>
  <c r="X92" i="8"/>
  <c r="Y92" i="8" s="1"/>
  <c r="Z92" i="8" s="1"/>
  <c r="AA92" i="8" s="1"/>
  <c r="AB92" i="8" s="1"/>
  <c r="AC92" i="8" s="1"/>
  <c r="AD92" i="8" s="1"/>
  <c r="AE92" i="8" s="1"/>
  <c r="AF92" i="8" s="1"/>
  <c r="AG92" i="8" s="1"/>
  <c r="AH92" i="8" s="1"/>
  <c r="AI92" i="8" s="1"/>
  <c r="AJ92" i="8" s="1"/>
  <c r="AK92" i="8" s="1"/>
  <c r="X93" i="8"/>
  <c r="Y93" i="8" s="1"/>
  <c r="Z93" i="8" s="1"/>
  <c r="AA93" i="8" s="1"/>
  <c r="AB93" i="8" s="1"/>
  <c r="AC93" i="8" s="1"/>
  <c r="AD93" i="8" s="1"/>
  <c r="AE93" i="8" s="1"/>
  <c r="AF93" i="8" s="1"/>
  <c r="AG93" i="8" s="1"/>
  <c r="AH93" i="8" s="1"/>
  <c r="AI93" i="8" s="1"/>
  <c r="AJ93" i="8" s="1"/>
  <c r="AK93" i="8" s="1"/>
  <c r="X94" i="8"/>
  <c r="Y94" i="8" s="1"/>
  <c r="Z94" i="8" s="1"/>
  <c r="AA94" i="8" s="1"/>
  <c r="AB94" i="8" s="1"/>
  <c r="AC94" i="8" s="1"/>
  <c r="AD94" i="8" s="1"/>
  <c r="AE94" i="8" s="1"/>
  <c r="AF94" i="8" s="1"/>
  <c r="AG94" i="8" s="1"/>
  <c r="AH94" i="8" s="1"/>
  <c r="AI94" i="8" s="1"/>
  <c r="AJ94" i="8" s="1"/>
  <c r="AK94" i="8" s="1"/>
  <c r="X95" i="8"/>
  <c r="Y95" i="8" s="1"/>
  <c r="Z95" i="8" s="1"/>
  <c r="AA95" i="8" s="1"/>
  <c r="AB95" i="8" s="1"/>
  <c r="AC95" i="8" s="1"/>
  <c r="AD95" i="8" s="1"/>
  <c r="AE95" i="8" s="1"/>
  <c r="AF95" i="8" s="1"/>
  <c r="AG95" i="8" s="1"/>
  <c r="AH95" i="8" s="1"/>
  <c r="AI95" i="8" s="1"/>
  <c r="AJ95" i="8" s="1"/>
  <c r="AK95" i="8" s="1"/>
  <c r="X96" i="8"/>
  <c r="Y96" i="8" s="1"/>
  <c r="Z96" i="8" s="1"/>
  <c r="AA96" i="8" s="1"/>
  <c r="AB96" i="8" s="1"/>
  <c r="AC96" i="8" s="1"/>
  <c r="AD96" i="8" s="1"/>
  <c r="AE96" i="8" s="1"/>
  <c r="AF96" i="8" s="1"/>
  <c r="AG96" i="8" s="1"/>
  <c r="AH96" i="8" s="1"/>
  <c r="AI96" i="8" s="1"/>
  <c r="AJ96" i="8" s="1"/>
  <c r="AK96" i="8" s="1"/>
  <c r="X97" i="8"/>
  <c r="Y97" i="8" s="1"/>
  <c r="Z97" i="8" s="1"/>
  <c r="AA97" i="8" s="1"/>
  <c r="AB97" i="8" s="1"/>
  <c r="AC97" i="8" s="1"/>
  <c r="AD97" i="8" s="1"/>
  <c r="AE97" i="8" s="1"/>
  <c r="AF97" i="8" s="1"/>
  <c r="AG97" i="8" s="1"/>
  <c r="AH97" i="8" s="1"/>
  <c r="AI97" i="8" s="1"/>
  <c r="AJ97" i="8" s="1"/>
  <c r="AK97" i="8" s="1"/>
  <c r="X98" i="8"/>
  <c r="Y98" i="8" s="1"/>
  <c r="Z98" i="8" s="1"/>
  <c r="AA98" i="8" s="1"/>
  <c r="AB98" i="8" s="1"/>
  <c r="AC98" i="8" s="1"/>
  <c r="AD98" i="8" s="1"/>
  <c r="AE98" i="8" s="1"/>
  <c r="AF98" i="8" s="1"/>
  <c r="AG98" i="8" s="1"/>
  <c r="AH98" i="8" s="1"/>
  <c r="AI98" i="8" s="1"/>
  <c r="AJ98" i="8" s="1"/>
  <c r="AK98" i="8" s="1"/>
  <c r="X103" i="8"/>
  <c r="Y103" i="8" s="1"/>
  <c r="Z103" i="8" s="1"/>
  <c r="AA103" i="8" s="1"/>
  <c r="AB103" i="8" s="1"/>
  <c r="AC103" i="8" s="1"/>
  <c r="AD103" i="8" s="1"/>
  <c r="AE103" i="8" s="1"/>
  <c r="AF103" i="8" s="1"/>
  <c r="AG103" i="8" s="1"/>
  <c r="AH103" i="8" s="1"/>
  <c r="AI103" i="8" s="1"/>
  <c r="AJ103" i="8" s="1"/>
  <c r="AK103" i="8" s="1"/>
  <c r="X104" i="8"/>
  <c r="Y104" i="8" s="1"/>
  <c r="Z104" i="8" s="1"/>
  <c r="AA104" i="8" s="1"/>
  <c r="AB104" i="8" s="1"/>
  <c r="AC104" i="8" s="1"/>
  <c r="AD104" i="8" s="1"/>
  <c r="AE104" i="8" s="1"/>
  <c r="AF104" i="8" s="1"/>
  <c r="AG104" i="8" s="1"/>
  <c r="AH104" i="8" s="1"/>
  <c r="AI104" i="8" s="1"/>
  <c r="AJ104" i="8" s="1"/>
  <c r="AK104" i="8" s="1"/>
  <c r="X105" i="8"/>
  <c r="Y105" i="8" s="1"/>
  <c r="Z105" i="8" s="1"/>
  <c r="AA105" i="8" s="1"/>
  <c r="AB105" i="8" s="1"/>
  <c r="AC105" i="8" s="1"/>
  <c r="AD105" i="8" s="1"/>
  <c r="AE105" i="8" s="1"/>
  <c r="AF105" i="8" s="1"/>
  <c r="AG105" i="8" s="1"/>
  <c r="AH105" i="8" s="1"/>
  <c r="AI105" i="8" s="1"/>
  <c r="AJ105" i="8" s="1"/>
  <c r="AK105" i="8" s="1"/>
  <c r="X106" i="8"/>
  <c r="Y106" i="8" s="1"/>
  <c r="Z106" i="8" s="1"/>
  <c r="AA106" i="8" s="1"/>
  <c r="AB106" i="8" s="1"/>
  <c r="AC106" i="8" s="1"/>
  <c r="AD106" i="8" s="1"/>
  <c r="AE106" i="8" s="1"/>
  <c r="AF106" i="8" s="1"/>
  <c r="AG106" i="8" s="1"/>
  <c r="AH106" i="8" s="1"/>
  <c r="AI106" i="8" s="1"/>
  <c r="AJ106" i="8" s="1"/>
  <c r="AK106" i="8" s="1"/>
  <c r="X107" i="8"/>
  <c r="Y107" i="8" s="1"/>
  <c r="Z107" i="8" s="1"/>
  <c r="AA107" i="8" s="1"/>
  <c r="AB107" i="8" s="1"/>
  <c r="AC107" i="8" s="1"/>
  <c r="AD107" i="8" s="1"/>
  <c r="AE107" i="8" s="1"/>
  <c r="AF107" i="8" s="1"/>
  <c r="AG107" i="8" s="1"/>
  <c r="AH107" i="8" s="1"/>
  <c r="AI107" i="8" s="1"/>
  <c r="AJ107" i="8" s="1"/>
  <c r="AK107" i="8" s="1"/>
  <c r="X108" i="8"/>
  <c r="Y108" i="8" s="1"/>
  <c r="Z108" i="8" s="1"/>
  <c r="AA108" i="8" s="1"/>
  <c r="AB108" i="8" s="1"/>
  <c r="AC108" i="8" s="1"/>
  <c r="AD108" i="8" s="1"/>
  <c r="AE108" i="8" s="1"/>
  <c r="AF108" i="8" s="1"/>
  <c r="AG108" i="8" s="1"/>
  <c r="AH108" i="8" s="1"/>
  <c r="AI108" i="8" s="1"/>
  <c r="AJ108" i="8" s="1"/>
  <c r="AK108" i="8" s="1"/>
  <c r="X110" i="8"/>
  <c r="Y110" i="8" s="1"/>
  <c r="Z110" i="8" s="1"/>
  <c r="AA110" i="8" s="1"/>
  <c r="AB110" i="8" s="1"/>
  <c r="AC110" i="8" s="1"/>
  <c r="AD110" i="8" s="1"/>
  <c r="AE110" i="8" s="1"/>
  <c r="AF110" i="8" s="1"/>
  <c r="AG110" i="8" s="1"/>
  <c r="AH110" i="8" s="1"/>
  <c r="AI110" i="8" s="1"/>
  <c r="AJ110" i="8" s="1"/>
  <c r="AK110" i="8" s="1"/>
  <c r="X111" i="8"/>
  <c r="Y111" i="8" s="1"/>
  <c r="Z111" i="8" s="1"/>
  <c r="AA111" i="8" s="1"/>
  <c r="AB111" i="8" s="1"/>
  <c r="AC111" i="8" s="1"/>
  <c r="AD111" i="8" s="1"/>
  <c r="AE111" i="8" s="1"/>
  <c r="AF111" i="8" s="1"/>
  <c r="AG111" i="8" s="1"/>
  <c r="AH111" i="8" s="1"/>
  <c r="AI111" i="8" s="1"/>
  <c r="AJ111" i="8" s="1"/>
  <c r="AK111" i="8" s="1"/>
  <c r="X112" i="8"/>
  <c r="Y112" i="8" s="1"/>
  <c r="Z112" i="8" s="1"/>
  <c r="AA112" i="8" s="1"/>
  <c r="AB112" i="8" s="1"/>
  <c r="AC112" i="8" s="1"/>
  <c r="AD112" i="8" s="1"/>
  <c r="AE112" i="8" s="1"/>
  <c r="AF112" i="8" s="1"/>
  <c r="AG112" i="8" s="1"/>
  <c r="AH112" i="8" s="1"/>
  <c r="AI112" i="8" s="1"/>
  <c r="AJ112" i="8" s="1"/>
  <c r="AK112" i="8" s="1"/>
  <c r="X4" i="8"/>
  <c r="Y4" i="8" s="1"/>
  <c r="Z4" i="8" s="1"/>
  <c r="AA4" i="8" s="1"/>
  <c r="AB4" i="8" s="1"/>
  <c r="AC4" i="8" s="1"/>
  <c r="AD4" i="8" s="1"/>
  <c r="AE4" i="8" s="1"/>
  <c r="AF4" i="8" s="1"/>
  <c r="AG4" i="8" s="1"/>
  <c r="AH4" i="8" s="1"/>
  <c r="AI4" i="8" s="1"/>
  <c r="AJ4" i="8" s="1"/>
  <c r="AK4" i="8" s="1"/>
  <c r="X101" i="8" l="1"/>
  <c r="Y101" i="8" s="1"/>
  <c r="Z101" i="8" s="1"/>
  <c r="AA101" i="8" s="1"/>
  <c r="AB101" i="8" s="1"/>
  <c r="AC101" i="8" s="1"/>
  <c r="AD101" i="8" s="1"/>
  <c r="AE101" i="8" s="1"/>
  <c r="AF101" i="8" s="1"/>
  <c r="AG101" i="8" s="1"/>
  <c r="AH101" i="8" s="1"/>
  <c r="AI101" i="8" s="1"/>
  <c r="AJ101" i="8" s="1"/>
  <c r="AK101" i="8" s="1"/>
  <c r="X90" i="8"/>
  <c r="Y90" i="8" s="1"/>
  <c r="Z90" i="8" s="1"/>
  <c r="AA90" i="8" s="1"/>
  <c r="AB90" i="8" s="1"/>
  <c r="AC90" i="8" s="1"/>
  <c r="AD90" i="8" s="1"/>
  <c r="AE90" i="8" s="1"/>
  <c r="AF90" i="8" s="1"/>
  <c r="AG90" i="8" s="1"/>
  <c r="AH90" i="8" s="1"/>
  <c r="AI90" i="8" s="1"/>
  <c r="AJ90" i="8" s="1"/>
  <c r="AK90" i="8" s="1"/>
  <c r="X102" i="8" l="1"/>
  <c r="Y102" i="8" s="1"/>
  <c r="Z102" i="8" s="1"/>
  <c r="AA102" i="8" s="1"/>
  <c r="AB102" i="8" s="1"/>
  <c r="AC102" i="8" s="1"/>
  <c r="AD102" i="8" s="1"/>
  <c r="AE102" i="8" s="1"/>
  <c r="AF102" i="8" s="1"/>
  <c r="AG102" i="8" s="1"/>
  <c r="AH102" i="8" s="1"/>
  <c r="AI102" i="8" s="1"/>
  <c r="AJ102" i="8" s="1"/>
  <c r="AK102" i="8" s="1"/>
  <c r="X99" i="8"/>
  <c r="Y99" i="8" s="1"/>
  <c r="Z99" i="8" s="1"/>
  <c r="AA99" i="8" s="1"/>
  <c r="AB99" i="8" s="1"/>
  <c r="AC99" i="8" s="1"/>
  <c r="AD99" i="8" s="1"/>
  <c r="AE99" i="8" s="1"/>
  <c r="AF99" i="8" s="1"/>
  <c r="AG99" i="8" s="1"/>
  <c r="AH99" i="8" s="1"/>
  <c r="AI99" i="8" s="1"/>
  <c r="AJ99" i="8" s="1"/>
  <c r="AK99" i="8" s="1"/>
  <c r="X100" i="8"/>
  <c r="Y100" i="8" s="1"/>
  <c r="Z100" i="8" s="1"/>
  <c r="AA100" i="8" s="1"/>
  <c r="AB100" i="8" s="1"/>
  <c r="AC100" i="8" s="1"/>
  <c r="AD100" i="8" s="1"/>
  <c r="AE100" i="8" s="1"/>
  <c r="AF100" i="8" s="1"/>
  <c r="AG100" i="8" s="1"/>
  <c r="AH100" i="8" s="1"/>
  <c r="AI100" i="8" s="1"/>
  <c r="AJ100" i="8" s="1"/>
  <c r="AK100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UoA - N.IO</author>
  </authors>
  <commentList>
    <comment ref="B9" authorId="0" shapeId="0" xr:uid="{0E05625D-557E-4684-8289-BC497BAE5D29}">
      <text>
        <r>
          <rPr>
            <sz val="9"/>
            <color indexed="81"/>
            <rFont val="Tahoma"/>
            <family val="2"/>
            <charset val="161"/>
          </rPr>
          <t xml:space="preserve">ΣΥΝΟΛΙΚΗ ΕΓΚΑΤΕΣΤΗΜΕΝΗ ΧΩΡΗΤΙΚΟΤΗΤΑ 
Κ.Ο.Ι ΕΙΝΑΙ 30 ΖΕΥΓΗ. ΓΙΑ ΤΗΝ ΥΠΗΡΕΣΙΑ Ο.Κ.ΣΥ.Α 
ΔΕΣΜΕΥΕΤΑΙ ΤΟ 25% ΤΟΥ ΚΑΛΩΔΙΟΥ ΔΗΛΑΔΗ ΤΑ 7,5 ΖΕΥΓΗ.
Ο ΜΕΣΟΣ ΑΡΙΘΜΟΣ ΠΩΛΟΥΜΕΝΩΝ ΖΕΥΓΩΝ  ΑΝΑ ΚΑΛΩΔΙΟ ΥΠΟΛΟΓΙΖΕΤΑΙ ΣΕ 70% ΤΟΥ ΣΥΝΟΛΙΚΑ ΕΓΚΑΤΕΣΤΗΜΕΝΟΥ. ΔΗΛΑΔΗ 5,25 ΖΕΥΓΗ ΑΝΑ Α/Κ ΟΠΟΥ ΥΠΑΡΧΕΙ  BRAS ΤΑ ΟΠΟΙΑ ΑΝΤΙΣΤΟΙΧΟΥΝ ΜΕΣΟΣΤΑΘΜΙΚΑ ΣΕ 2 ΠΑΡΟΧΟΥΣ.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UoA - N.IO</author>
  </authors>
  <commentList>
    <comment ref="A41" authorId="0" shapeId="0" xr:uid="{D0233FDD-86C7-4077-9B95-9A0E1F246B82}">
      <text>
        <r>
          <rPr>
            <b/>
            <sz val="9"/>
            <color indexed="81"/>
            <rFont val="Tahoma"/>
            <family val="2"/>
            <charset val="161"/>
          </rPr>
          <t xml:space="preserve">UoA:   </t>
        </r>
        <r>
          <rPr>
            <sz val="9"/>
            <color indexed="81"/>
            <rFont val="Tahoma"/>
            <family val="2"/>
            <charset val="161"/>
          </rPr>
          <t>Ο.Κ.ΣΥ.Α [ΦΥΠ-DSLAM-ΤΟΠ]</t>
        </r>
      </text>
    </comment>
  </commentList>
</comments>
</file>

<file path=xl/sharedStrings.xml><?xml version="1.0" encoding="utf-8"?>
<sst xmlns="http://schemas.openxmlformats.org/spreadsheetml/2006/main" count="759" uniqueCount="414">
  <si>
    <t>Υλοποίηση Τεχνικών Εργασιών</t>
  </si>
  <si>
    <t>Μετάβαση Τεχνικού</t>
  </si>
  <si>
    <t>Διάφορες Διαχειριστικές εργασίες</t>
  </si>
  <si>
    <t>Μετρήσεις Ποιότητας</t>
  </si>
  <si>
    <t>Συντονισμός ενεργειών/εργασιών/συνεργείων</t>
  </si>
  <si>
    <t>Ευρώ</t>
  </si>
  <si>
    <t>Εργασίες</t>
  </si>
  <si>
    <t>Χρήση Πληροφοριακού Συστήματος</t>
  </si>
  <si>
    <t>Λοιπές Εργασίες</t>
  </si>
  <si>
    <t>Υπηρεσίες τοπικού βρόχου</t>
  </si>
  <si>
    <t>Εφάπαξ τέλος σύνδεσης Ενεργού Τοπικού Βρόχου</t>
  </si>
  <si>
    <t>Εφάπαξ τέλος σύνδεσης Ανενεργού Τοπικού Βρόχου</t>
  </si>
  <si>
    <t xml:space="preserve">Εφάπαξ τέλος Μετάβασης από Πλήρη Τοπικό Βρόχο (ΤΠ1) σε Πλήρη Τοπικό Βρόχο (ΤΠ2) </t>
  </si>
  <si>
    <t>Εφάπαξ τέλος Μετάβασης από Πλήρη Τοπικό Υποβρόχο σε Πλήρη Τοπικό Βρόχο</t>
  </si>
  <si>
    <t>Εφάπαξ τέλος μετάβασης από υπηρεσίες VPU τύπου BRAS σε Πλήρη Τοπικό Βρόχο</t>
  </si>
  <si>
    <t>Εφάπαξ τέλος μετάβασης από υπηρεσίες  VPU Light/FttC τύπου BRAS σε Πλήρη Τοπικό Βρόχο</t>
  </si>
  <si>
    <t>Εφάπαξ τέλος μετάβασης από υπηρεσίες VPU τύπου DSLAM σε Πλήρη Τοπικό Βρόχο</t>
  </si>
  <si>
    <t>Εφάπαξ τέλος μετάβασης από υπηρεσίες VLU/FttC σε Πλήρη Τοπικό Βρόχο</t>
  </si>
  <si>
    <t xml:space="preserve">Εφάπαξ Τέλος Σύνδεσης Ανενεργού Τοπικού ΥποΒρόχου </t>
  </si>
  <si>
    <t>Εφάπαξ Τέλος Σύνδεσης Ενεργού Τοπικού ΥποΒρόχου</t>
  </si>
  <si>
    <t>Εφάπαξ Τέλος αποσύνδεσης Ενεργού Τοπικού Υποβρόχου</t>
  </si>
  <si>
    <t xml:space="preserve">Εφάπαξ Τέλος Μετάβασης από Πλήρη Τοπικό Βρόχο σε Πλήρη Τοπικό Υποβρόχο </t>
  </si>
  <si>
    <t>Εφάπαξ τέλος μετάβασης WLR σε Πλήρη Τοπικό Υποβρόχο</t>
  </si>
  <si>
    <t xml:space="preserve">Εφάπαξ Τέλος Μετάβασης από Πλήρη Τοπικό Υποβρόχο ΤΠ1 σε Πλήρη Τοπικό Υποβρόχο ΤΠ2 </t>
  </si>
  <si>
    <t>Εφάπαξ τέλος μετάβασης από υπηρεσίες VPU τύπου BRAS σε Πλήρη Τοπικό Υποβρόχο</t>
  </si>
  <si>
    <t>Εφάπαξ τέλος μετάβασης από υπηρεσίες  VPU Light/FttC τύπου BRAS σε Πλήρη Τοπικό Υποβρόχο</t>
  </si>
  <si>
    <t>Εφάπαξ τέλος μετάβασης από υπηρεσίες VPU τύπου DSLAM σε Πλήρη Τοπικό Υποβρόχο</t>
  </si>
  <si>
    <t>Υπηρεσίες εικονικών προϊόντων VPU τύπου DSLAM</t>
  </si>
  <si>
    <t xml:space="preserve">Εφάπαξ τέλος μετάβασης από υπηρεσίες VPU τύπου DSLAM (ΤΠ1) σε υπηρεσίες VPU τύπου DSLAM (ΤΠ2) </t>
  </si>
  <si>
    <t xml:space="preserve">Εφάπαξ τέλος μετάβασης από υπηρεσίες WLR σε υπηρεσίες VPU τύπου DSLAM </t>
  </si>
  <si>
    <t xml:space="preserve">Εφάπαξ τέλος μετάβασης από υπηρεσίες VPU τύπου BRAS σε υπηρεσίες VPU τύπου DSLAM </t>
  </si>
  <si>
    <t xml:space="preserve">Εφάπαξ τέλος μετάβασης από υπηρεσίες  VPU Light/FttC τύπου BRAS σε υπηρεσίες VPU τύπου DSLAM </t>
  </si>
  <si>
    <t>Υπηρεσίες εικονικών προϊόντων VLU/FttC</t>
  </si>
  <si>
    <t>Εφάπαξ τέλος αποσύνδεσης υπηρεσιών VLU/FttC</t>
  </si>
  <si>
    <t xml:space="preserve">Εφάπαξ τέλος μετάβασης από υπηρεσίες VLU/FttC (ΤΠ1) σε υπηρεσίες VLU/FttC (ΤΠ2) </t>
  </si>
  <si>
    <t>Εφάπαξ τέλος μετάβασης από Πλήρη τοπικό βρόχο σε υπηρεσίες VLU/FttC</t>
  </si>
  <si>
    <t>Εφάπαξ τέλος μετάβασης από υπηρεσίες WLR σε υπηρεσίες VLU/FttC</t>
  </si>
  <si>
    <t>Εφάπαξ τέλος μετάβασης από υπηρεσίες VPU τύπου BRAS σε υπηρεσίες VLU/FttC</t>
  </si>
  <si>
    <t xml:space="preserve">Εφάπαξ τέλος μετάβασης από υπηρεσίες  VPU Light/FttC τύπου BRAS σε υπηρεσίες VLU/FttC </t>
  </si>
  <si>
    <t>Εφάπαξ τέλος μετάβασης από υπηρεσίες VPU τύπου DSLAM σε υπηρεσίες VLU/FttC</t>
  </si>
  <si>
    <t>Υπηρεσίες εικονικών προϊόντων VLU/FttΗ</t>
  </si>
  <si>
    <t xml:space="preserve">Εφάπαξ τέλος μετάβασης από υπηρεσίες VLU/FttΗ (ΤΠ1) σε υπηρεσίες VLU/FttΗ (ΤΠ2) </t>
  </si>
  <si>
    <t>Εφάπαξ τέλος πρόσβασης υπηρεσιών ΟΚΣΥ</t>
  </si>
  <si>
    <t>Εφάπαξ τέλος ενεργοποίησης υπηρεσιών ΟΚΣΥ</t>
  </si>
  <si>
    <t>Εφάπαξ τέλος αλλαγής ταχύτητας υπηρεσιών ΟΚΣΥ</t>
  </si>
  <si>
    <t>Εφάπαξ τέλος κατάργησης υπηρεσιών ΟΚΣΥ</t>
  </si>
  <si>
    <t>Εφάπαξ τέλος άσκοπης μετάβασης συνεργείου για παράδοση Τοπικού Βρόχου</t>
  </si>
  <si>
    <t>Τέλος αλλαγής ορίου Τοπικού Βρόχου στο Γενικό Κατανεμητή του ΟΤΕ</t>
  </si>
  <si>
    <t>Υπηρεσία Mirroring από 100’’ μέχρι 600’’ Ζεύγη - MIRRORING</t>
  </si>
  <si>
    <t>ΟΚΣΥ</t>
  </si>
  <si>
    <t>Εφάπαξ Τέλος Άσκοπης Μετάβασης  Συνεργείου για άρση βλάβης ΟΚΣΥ</t>
  </si>
  <si>
    <t>Εφάπαξ Τέλος Άσκοπης Απασχόλησης Συνεργείου για άρση βλάβης ΟΚΣΥ</t>
  </si>
  <si>
    <t>Εφάπαξ Τέλος Άσκοπης Μετάβασης  Συνεργείου για παράδοση ΟΚΣΥ</t>
  </si>
  <si>
    <t>Εφάπαξ Τέλος Άσκοπης Απασχόλησης Συνεργείου για παράδοση ΟΚΣΥ</t>
  </si>
  <si>
    <t>Εφάπαξ Τέλος Ενεργοποίησης / Μεταφοράς Α.ΡΥ.Σ.  BRAS [Α/Κ]/ V-Α.ΡΥ.Σ.  BRAS [Α/Κ]</t>
  </si>
  <si>
    <t>Εφάπαξ Τέλος Ενεργοποίησης / Μεταφοράς Α.ΡΥ.Σ.  BRAS [ΚV]/ V-Α.ΡΥ.Σ.  BRAS [ΚV]</t>
  </si>
  <si>
    <t>Εφάπαξ Τέλος Αποσύνδεσης Α.ΡΥ.Σ.  BRAS [Α/Κ]/ V-Α.ΡΥ.Σ.  BRAS [Α/Κ]</t>
  </si>
  <si>
    <t>Εφάπαξ Τέλος Αποσύνδεσης Α.ΡΥ.Σ.  BRAS [ΚV]/ V-Α.ΡΥ.Σ.  BRAS [ΚV]</t>
  </si>
  <si>
    <t>Εφάπαξ Τέλος μετάβασης Α.ΡΥ.Σ BRAS [A/K]/V-Α.ΡΥ.Σ BRAS [A/K] σε Α.ΡΥ.Σ. BRAS [KV]/V-Α.ΡΥ.Σ BRAS [KV]</t>
  </si>
  <si>
    <t>Τέλος σύνδεσης ΧΕΓ &amp; ΑΡΥΣ BRAS [KV] / V-Α.ΡΥ.Σ.  BRAS [ΚV] σε υφιστάμενη τηλεφωνική σύνδεση</t>
  </si>
  <si>
    <t>Εφάπαξ τέλος αποσύνδεσης υπηρεσιών VPU τύπου  BRAS</t>
  </si>
  <si>
    <t xml:space="preserve">Εφάπαξ τέλος μετάβασης από υπηρεσίες VPU τύπου  BRAS (ΤΠ1) σε υπηρεσίες VPU τύπου BRAS (ΤΠ2) </t>
  </si>
  <si>
    <t>Εφάπαξ τέλος μετάβασης από Πλήρη τοπικό βρόχο σε υπηρεσίες VPU τύπου BRAS</t>
  </si>
  <si>
    <t>Υπηρεσίες VPU τύπου BRAS</t>
  </si>
  <si>
    <t>Εφάπαξ τέλος μετάβασης από υπηρεσίες WLR σε υπηρεσίες VPU τύπου BRAS</t>
  </si>
  <si>
    <t>Υπηρεσίες VPU light τύπου BRAS</t>
  </si>
  <si>
    <t>Εφάπαξ τέλος σύνδεσης υπηρεσιών VPU light τύπου BRAS υφιστάμενου συνδρομητή</t>
  </si>
  <si>
    <t>Εφάπαξ τέλος αποσύνδεσης υπηρεσιών VPU light τύπου BRAS</t>
  </si>
  <si>
    <t xml:space="preserve">Εφάπαξ τέλος μετάβασης από υπηρεσίες VPU light τύπου BRAS (ΤΠ1) σε υπηρεσίες VPU light τύπου BRAS (ΤΠ2) </t>
  </si>
  <si>
    <t>Εφάπαξ τέλος μετάβασης από υπηρεσίες WLR σε υπηρεσίες VPU light τύπου BRAS</t>
  </si>
  <si>
    <t xml:space="preserve">Εφάπαξ τέλος μετάβασης από υπηρεσίες VPU τύπου DSLAM  σε υπηρεσίες VPU light τύπου BRAS </t>
  </si>
  <si>
    <t>Yλικά-Mεταφορικά μέσα- Eργαλεία-Λοιπές λειτουργικές δαπάνες</t>
  </si>
  <si>
    <t>Λεπτά απασχόλησης</t>
  </si>
  <si>
    <t>Ευρώ ανά λεπτό απασχόλησης</t>
  </si>
  <si>
    <t>Ακύρωση αιτήματος</t>
  </si>
  <si>
    <t xml:space="preserve">Ποσοστό επί του εφάπαξ τέλους που πρέπει να χρεωθεί σε
περίπτωση ακύρωσης </t>
  </si>
  <si>
    <t>Εφάπαξ Τέλος αποσύνδεσης Πλήρους Τοπικού Βρόχου</t>
  </si>
  <si>
    <t>Εφάπαξ τέλος μετάβασης από υπηρεσίες Α.ΡΥ.Σ./V-Α.ΡΥ.Σ.  BRAS [AK] σε Πλήρη Τοπικό Βρόχο</t>
  </si>
  <si>
    <t>Εφάπαξ τέλος μετάβασης από υπηρεσίες Α.ΡΥ.Σ./V-Α.ΡΥ.Σ.  BRAS [KV] σε Πλήρη Τοπικό Βρόχο</t>
  </si>
  <si>
    <t>Υπηρεσίες τοπικού υποβρόχου</t>
  </si>
  <si>
    <t>Εφάπαξ τέλος μετάβασης από υπηρεσίες Α.ΡΥ.Σ./V-Α.ΡΥ.Σ.  BRAS [ΑΚ] σε Πλήρη Τοπικό Υποβρόχο</t>
  </si>
  <si>
    <t>Εφάπαξ τέλος μετάβασης από υπηρεσίες Α.ΡΥ.Σ./V-Α.ΡΥ.Σ.  BRAS [KV] σε Πλήρη Τοπικό Υποβρόχο</t>
  </si>
  <si>
    <t>Εφάπαξ τέλος σύνδεσης υπηρεσιών VPU τύπου DSLAM σε ανενεργό συνδρομητή</t>
  </si>
  <si>
    <t>Εφάπαξ τέλος σύνδεσης υπηρεσιών VPU τύπου DSLAM σε υφιστάμενο ΠΤοΒ (μετάβασης από Πλήρη τοπικό βρόχο σε υπηρεσίες VPU τύπου DSLAM)</t>
  </si>
  <si>
    <t>Εφάπαξ τέλος σύνδεσης υπηρεσιών VPU τύπου DSLAM σε ενεργό συνδρομητή ΟΤΕ</t>
  </si>
  <si>
    <t>Εφάπαξ τέλος αποσύνδεσης υπηρεσιών VPU τύπου DSLAM</t>
  </si>
  <si>
    <t xml:space="preserve">Εφάπαξ τέλος μετάβασης από υπηρεσίες Α.ΡΥ.Σ./V-Α.ΡΥ.Σ.  BRAS [ΑΚ] σε υπηρεσίες VPU τύπου DSLAM </t>
  </si>
  <si>
    <t xml:space="preserve">Εφάπαξ τέλος μετάβασης από υπηρεσίες Α.ΡΥ.Σ./V-Α.ΡΥ.Σ.  BRAS [KV] σε υπηρεσίες VPU τύπου DSLAM </t>
  </si>
  <si>
    <t>Εφάπαξ τέλος μετάβασης από υπηρεσίες Α.ΡΥ.Σ./V-Α.ΡΥ.Σ.  BRAS [AK] σε υπηρεσίες VLU/FttC</t>
  </si>
  <si>
    <t>Εφάπαξ τέλος μετάβασης από υπηρεσίες Α.ΡΥ.Σ./V-Α.ΡΥ.Σ.  BRAS [KV] σε υπηρεσίες VLU/FttC</t>
  </si>
  <si>
    <t>Εφάπαξ τέλος μετάβασης από Πλήρη τοπικό υποβρόχο σε υπηρεσίες VLU/FttC</t>
  </si>
  <si>
    <t>Τέλος μέτρησης ηλεκτρικής απόστασης</t>
  </si>
  <si>
    <t>Εφάπαξ τέλος άσκοπης μετάβασης συνεργείου για άρση βλάβης/μη απόδοχή παράδοσης Τοπικού Υποβρόχου υπαιτιότητας Παρόχου (εγκατάσταση πελατη παρόχου)</t>
  </si>
  <si>
    <t>Εφάπαξ τέλος άσκοπης μετάβασης συνεργείου για άρση βλάβης/μη απόδοχή παράδοσης Τοπικού Υποβρόχου υπαιτιότητας Παρόχου (εγκατάσταση παρόχου)</t>
  </si>
  <si>
    <t xml:space="preserve">Εφάπαξ τέλος άσκοπης μετάβασης συνεργείου σε συνδυαστική επίσκεψη για άρση βλάβης/μη αποδοχή παράδοσης Τοπικού Υποβρόχου υπαιτιότητας Παρόχου </t>
  </si>
  <si>
    <t>Εφάπαξ τέλος άσκοπης μετάβασης συνεργείου για άρση βλάβης/μη αποδοχή παράδοσης Τοπικού Βρόχου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</si>
  <si>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Τοπικού Βρόχου υπαιτιότητας Παρόχου </t>
  </si>
  <si>
    <t>Εφάπαξ τέλος άσκοπης απασχόλησης συνεργείου με μετάβαση σε χώρο ΦΣ για άρση βλάβης/μη αποδοχή παράδοσης Τοπικού Βρόχου υπαιτιότητας Παρόχου</t>
  </si>
  <si>
    <t>Εφάπαξ τέλος άσκοπης απασχόλησης συνεργείου εντός του Γενικού Κατανεμητή για άρση βλάβης/μη αποδοχή παράδοσης Τοπικού Βρόχου υπαιτιότητας Παρόχου</t>
  </si>
  <si>
    <t>Εφάπαξ τέλος μετάβασης από υπηρεσίες VPU τύπου DSLAM (ΤΠ1) σε Πλήρη Τοπικό Βρόχο (ΤΠ2)</t>
  </si>
  <si>
    <t>Εφάπαξ τέλος μετάβασης από υπηρεσίες VPU τύπου BRAS (ΤΠ1) σε Πλήρη Τοπικό Βρόχο (ΤΠ2)</t>
  </si>
  <si>
    <t xml:space="preserve">Εφάπαξ τέλος μετάβασης από Πλήρη τοπικό βρόχο (ΤΠ1) σε υπηρεσίες VPU τύπου DSLAM (ΤΠ2) </t>
  </si>
  <si>
    <t>Εφάπαξ τέλος μετάβασης από υπηρεσίες VPU τύπου BRAS (ΤΠ1) σε υπηρεσίες VPU τύπου DSLAM (ΤΠ2)</t>
  </si>
  <si>
    <t xml:space="preserve">Εφάπαξ τέλος μετάβασης από υπηρεσίες  VLU/FttC σε υπηρεσίες VPU τύπου DSLAM </t>
  </si>
  <si>
    <t>Εφάπαξ τέλος αλλαγής ταχύτητας σε υπηρεσίες VPU τύπου DSLAM</t>
  </si>
  <si>
    <t>Εφάπαξ τέλος άσκοπης μετάβασης συνεργείου για παράδοση VPU τύπου DSLAM</t>
  </si>
  <si>
    <t>Εφάπαξ τέλος άσκοπης μετάβασης συνεργείου για άρση βλάβης/μη αποδοχή παράδοσης VPU τύπου DSLAM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</si>
  <si>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VPU τύπου DSLAM υπαιτιότητας Παρόχου </t>
  </si>
  <si>
    <t>Εφάπαξ τέλος άσκοπης απασχόλησης συνεργείου με μετάβαση σε χώρο ΦΣ για άρση βλάβης/μη αποδοχή παράδοσης VPU τύπου DSLAM υπαιτιότητας Παρόχου</t>
  </si>
  <si>
    <t>Εφάπαξ τέλος άσκοπης απασχόλησης συνεργείου εντός του Γενικού Κατανεμητή για άρση βλάβης/μη αποδοχή παράδοσης VPU τύπου DSLAM υπαιτιότητας Παρόχου</t>
  </si>
  <si>
    <t>Εφάπαξ τέλος αλλαγής ταχύτητας σε υπηρεσίες VLU/FttC</t>
  </si>
  <si>
    <t>Εφάπαξ τέλος άσκοπης μετάβασης συνεργείου για άρση βλάβης/μη αποδοχή παράδοσης VLU/FttC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</si>
  <si>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VLU/FttC υπαιτιότητας Παρόχου </t>
  </si>
  <si>
    <t>Εφάπαξ τέλος άσκοπης απασχόλησης συνεργείου για άρση βλάβης/μη αποδοχή παράδοσης VLU/FttC υπαιτιότητας Παρόχου</t>
  </si>
  <si>
    <t xml:space="preserve">Εφάπαξ τέλος άσκοπης μετάβασης συνεργείου για παράδοση VLU/FttC υπαιτιότητας παρόχου </t>
  </si>
  <si>
    <t>Εφάπαξ τέλος αλλαγής προφίλ για υπηρεσία VLU/FttC</t>
  </si>
  <si>
    <t>Εφάπαξ τέλος αλλαγής προφίλ για υπηρεσία VLU/FttH</t>
  </si>
  <si>
    <t xml:space="preserve">Εφάπαξ τέλος άσκοπης μετάβασης συνεργείου για παράδοση VLU/FttH υπαιτιότητας παρόχου </t>
  </si>
  <si>
    <t>Εφάπαξ τέλος άσκοπης μετάβασης συνεργείου για άρση βλάβης/μη αποδοχή παράδοσης VLU/FttH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</si>
  <si>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VLU/FttH υπαιτιότητας Παρόχου </t>
  </si>
  <si>
    <t>Εφάπαξ τέλος άσκοπης απασχόλησης συνεργείου για άρση βλάβης/μη αποδοχή παράδοσης VLU/FttH υπαιτιότητας Παρόχου</t>
  </si>
  <si>
    <t>Εφάπαξ Τέλος μετάβασης Α.ΡΥ.Σ BRAS/ V-Α.ΡΥ.Σ.  BRAS (ΤΠ1) σε Α.ΡΥ.Σ BRAS / V-Α.ΡΥ.Σ.  BRAS (ΤΠ2)</t>
  </si>
  <si>
    <t xml:space="preserve">Τέλος αλλαγής ταχύτητας A.RY.S BRAS/ V-Α.ΡΥ.Σ.  BRAS </t>
  </si>
  <si>
    <t>Τέλος σύνδεσης ΧΕΓ &amp; ΑΡΥΣ BRAS [AK] / V-Α.ΡΥ.Σ.  BRAS [ΑΚ} σε υφιστάμενη τηλεφωνική σύνδεση</t>
  </si>
  <si>
    <t xml:space="preserve">Τέλος αλλαγής ταχύτητας Α.ΡΥ.Σ.  BRAS / V-Α.ΡΥ.Σ.  BRAS </t>
  </si>
  <si>
    <t>Τέλος άσκοπης μετάβασης συνεργείου για άρση βλάβης A.ΡΥ.Σ BRAS [ΑΚ]/ V-Α.ΡΥ.Σ.  BRAS [ΑΚ]</t>
  </si>
  <si>
    <t>Τέλος άσκοπης μετάβασης συνεργείου για άρση βλάβης A.ΡΥ.Σ BRAS [ΚV]/ V-Α.ΡΥ.Σ.  BRAS [ΚV]</t>
  </si>
  <si>
    <t>Τέλος άσκοπης απασχόλησης συνεργείου για άρση βλάβης A.ΡΥ.Σ BRAS [ΑΚ]/ V-Α.ΡΥ.Σ.  BRAS [ΑΚ]</t>
  </si>
  <si>
    <t>Τέλος άσκοπης απασχόλησης συνεργείου για άρση βλάβης A.ΡΥ.Σ BRAS [ΚV]/ V-Α.ΡΥ.Σ.  BRAS [ΚV]</t>
  </si>
  <si>
    <t>Εφάπαξ τέλος σύνδεσης υπηρεσιών VPU τύπου BRAS σε ανενεργό συνδρομητή</t>
  </si>
  <si>
    <t xml:space="preserve">Εφάπαξ τέλος μετάβασης από Πλήρη τοπικό βρόχο (ΤΠ1) σε υπηρεσίες VPU τύπου BRAS (ΤΠ2) </t>
  </si>
  <si>
    <t>Εφάπαξ τέλος μετάβασης από υπηρεσίες Α.ΡΥ.Σ./V-Α.ΡΥ.Σ.  BRAS [KV] σε υπηρεσίες VPU τύπου BRAS</t>
  </si>
  <si>
    <t>Εφάπαξ τέλος μετάβασης από υπηρεσίες Α.ΡΥ.Σ./V-Α.ΡΥ.Σ.  BRAS [AK] σε υπηρεσίες VPU τύπου BRAS</t>
  </si>
  <si>
    <t>Εφάπαξ τέλος μετάβασης από υπηρεσίες VPU τύπου DSLAM σε υπηρεσίες VPU τύπου BRAS</t>
  </si>
  <si>
    <t>Εφάπαξ τέλος μετάβασης από υπηρεσίες VPU τύπου DSLAM (ΤΠ1) σε υπηρεσίες VPU τύπου BRAS (ΤΠ2)</t>
  </si>
  <si>
    <t xml:space="preserve">Εφάπαξ τέλος μετάβασης από υπηρεσίες  VPU Light/FttC τύπου BRAS σε υπηρεσίες VPU τύπου BRAS </t>
  </si>
  <si>
    <t>Εφάπαξ τέλος μετάβασης από υπηρεσίες  VLU/FttC σε υπηρεσίες VPU τύπου BRAS</t>
  </si>
  <si>
    <t>Εφάπαξ τέλος αλλαγής ταχύτητας σε υπηρεσίες VPU τύπου BRAS</t>
  </si>
  <si>
    <t>Εφάπαξ τέλος άσκοπης μετάβασης συνεργείου για παράδοση VPU τύπου BRAS</t>
  </si>
  <si>
    <t>Εφάπαξ τέλος άσκοπης μετάβασης συνεργείου για άρση βλάβης/μη αποδοχή παράδοσης VPU τύπου BRAS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</si>
  <si>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VPU τύπου BRAS υπαιτιότητας Παρόχου </t>
  </si>
  <si>
    <t>Εφάπαξ τέλος άσκοπης απασχόλησης συνεργείου με μετάβαση σε χώρο ΦΣ για άρση βλάβης/μη αποδοχή παράδοσης VPU τύπου BRAS υπαιτιότητας Παρόχου</t>
  </si>
  <si>
    <t>Εφάπαξ τέλος άσκοπης απασχόλησης συνεργείου εντός του Γενικού Κατανεμητή για άρση βλάβης/μη αποδοχή παράδοσης VPU τύπου BRAS υπαιτιότητας Παρόχου</t>
  </si>
  <si>
    <t>Εφάπαξ τέλος σύνδεσης υπηρεσιών VPU light τύπου BRAS ανενεργού συνδρομητή</t>
  </si>
  <si>
    <t>Εφάπαξ τέλος μετάβασης από Πλήρη τοπικό βρόχο σε υπηρεσίες VPU light τύπου BRAS</t>
  </si>
  <si>
    <t xml:space="preserve">Εφάπαξ τέλος μετάβασης από Πλήρη τοπικό βρόχο (ΤΠ1) σε υπηρεσίες VPU light τύπου BRAS (ΤΠ2) </t>
  </si>
  <si>
    <t>Εφάπαξ τέλος μετάβασης από Πλήρη τοπικό υποβρόχο σε υπηρεσίες VPU light τύπου BRAS</t>
  </si>
  <si>
    <t>Εφάπαξ τέλος μετάβασης από υπηρεσίες Α.ΡΥ.Σ./V-Α.ΡΥ.Σ.  BRAS [AK] σε υπηρεσίες VPU light τύπου BRAS</t>
  </si>
  <si>
    <t>Εφάπαξ τέλος μετάβασης από υπηρεσίες Α.ΡΥ.Σ./V-Α.ΡΥ.Σ.  BRAS [KV] σε υπηρεσίες VPU light τύπου BRAS</t>
  </si>
  <si>
    <t xml:space="preserve">Εφάπαξ τέλος μετάβασης από υπηρεσίες VLU/FttC τύπου DSLAM  σε υπηρεσίες VPU light τύπου BRAS </t>
  </si>
  <si>
    <t xml:space="preserve">Εφάπαξ τέλος μετάβασης από υπηρεσίες VPU τύπου BRAS  σε υπηρεσίες VPU light τύπου BRAS </t>
  </si>
  <si>
    <t>Εφάπαξ τέλος αλλαγής ταχύτητας σε υπηρεσίες VPU light τύπου BRAS</t>
  </si>
  <si>
    <t xml:space="preserve">Εφάπαξ τέλος άσκοπης μετάβασης συνεργείου για παράδοση VPU light τύπου BRAS υπαιτιότητας παρόχου </t>
  </si>
  <si>
    <t>Εφάπαξ τέλος άσκοπης μετάβασης συνεργείου για άρση βλάβης/μη αποδοχή παράδοσης VPU light τύπου BRAS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</si>
  <si>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VPU light τύπου BRAS υπαιτιότητας Παρόχου </t>
  </si>
  <si>
    <t>Εφάπαξ τέλος άσκοπης απασχόλησης συνεργείου για άρση βλάβης/μη αποδοχή παράδοσης VPU light τύπου BRAS υπαιτιότητας Παρόχου</t>
  </si>
  <si>
    <t>Εφάπαξ τέλος άσκοπης απασχόλησης συνεργείου εντός του Γενικού Κατανεμητή για άρση βλάβης/μη αποδοχή παράδοσης VPU light τύπου BRAS υπαιτιότητας Παρόχου</t>
  </si>
  <si>
    <t>Υπηρεσίες Α.ΡΥ.Σ/V-Α.ΡΥ.Σ</t>
  </si>
  <si>
    <t>Εφάπαξ τέλος άσκοπης μετάβασης συνεργείου για παράδοση Τοπικού Υποβρόχου</t>
  </si>
  <si>
    <t>Εφάπαξ τέλος άσκοπης απασχόλησης συνεργείου για άρση βλάβης Τοπικού Υποβρόχου υπαιτιότητας Παρόχου</t>
  </si>
  <si>
    <t xml:space="preserve">Τέλος αλλαγής ορίου Τοπικού Υποβρόχου </t>
  </si>
  <si>
    <t>Εφάπαξ τέλος αλλαγής προφίλ για υπηρεσία VPU τύπου DSLAM</t>
  </si>
  <si>
    <t>Εφάπαξ τέλος σύνδεσης υπηρεσιών VPU τύπου BRAS υφιστάμενου συνδρομητή</t>
  </si>
  <si>
    <t>Κατηγορίες</t>
  </si>
  <si>
    <t>%</t>
  </si>
  <si>
    <t xml:space="preserve">Ποσοστό επί του εφάπαξ τέλους που πρέπει να χρεωθεί σε περίπτωση ακύρωσης </t>
  </si>
  <si>
    <t>Χρόνος της συγκεκριμένης εργασίας σε λεπτά</t>
  </si>
  <si>
    <t>Κόστος της συγκεκριμένης εργασίας εργασίας σε ευρώ ανά λεπτό απασχόλησης</t>
  </si>
  <si>
    <t>Overhead Common Cost_1</t>
  </si>
  <si>
    <t>Overhead Common Cost_2</t>
  </si>
  <si>
    <t>Αριθμός Συνδέσεων για αρχική εγκατάσταση FTTH &amp; FTTB</t>
  </si>
  <si>
    <t xml:space="preserve">Προτεινόμενη Τιμή </t>
  </si>
  <si>
    <t>Τέλος Αλλαγής Σημείου Τερματισμού</t>
  </si>
  <si>
    <t>Εφάπαξ Τέλος Ακύρωσης αίτησης ενεργοποίησης FTTH κατόπιν επιθεώρησης κτιρίου</t>
  </si>
  <si>
    <t>Εφάπαξ Τέλος άσκοπης μετάβασης συνεργείου για επιθεώρηση κτιρίου</t>
  </si>
  <si>
    <t>Εφάπαξ Τέλος άσκοπης μετάβασης συνεργείου για Κατασκευή Οπτικής Υποδομής</t>
  </si>
  <si>
    <t>Εφάπαξ Τέλος Μετάβασης μεταξύ υπηρεσιών Α.ΡΥ.Σ. BRAS [Α/Κ] / V-Α.ΡΥ.Σ. BRAS [Α/Κ]</t>
  </si>
  <si>
    <t>Εφάπαξ Τέλος παροχής VPU Light (ΤΠ1) ΣΕ ΥΦΙΣΤΑΜΕΝΟ ΠΤοΒ (ΤΠ1)</t>
  </si>
  <si>
    <t>Εφάπαξ Τέλος μετάβασης Α.ΡΥ.Σ BRAS [KV]/V-Α.ΡΥ.Σ BRAS [KV]/σε Α.ΡΥ.Σ. BRAS [A/K]/V-Α.ΡΥ.Σ BRAS [A/K]</t>
  </si>
  <si>
    <t xml:space="preserve">Εφάπαξ τέλος μετάβασης από υπηρεσίες VLU/FttH σε υπηρεσίες VLU/FttH BRAS </t>
  </si>
  <si>
    <t>Εφάπαξ τέλος αλλαγής ταχύτητας σε υπηρεσίες VLU/FttH BRAS</t>
  </si>
  <si>
    <t>Εφάπαξ τέλος αλλαγής προφίλ για υπηρεσία VLU/FttH BRAS</t>
  </si>
  <si>
    <t>Τέλος αλλαγής ζευγών ΤοΥΒ σε περίπτωση χαμηλού συγχρονισμού</t>
  </si>
  <si>
    <t>Εφάπαξ τέλος σύνδεσης υπηρεσιών VLU/FttC σε υφιστάμενο συνδρομητή</t>
  </si>
  <si>
    <t>Εφάπαξ τέλος σύνδεσης υπηρεσιών VLU/FttC σε μη υφιστάμενο συνδρομητή</t>
  </si>
  <si>
    <t>Σωληνώσεις &amp; Σκοτεινή Ίνα</t>
  </si>
  <si>
    <t>Εφάπαξ Τέλος Σύνδεσης Ζεύγους Σκοτεινής Ίνας μεταξύ Α/Κ και Υπαίθριου Κατανεμητή (ΦΥΤΠ)</t>
  </si>
  <si>
    <t>Εφάπαξ Τέλος Διασύνδεσης Οπτικών Κατανεμητών</t>
  </si>
  <si>
    <t>Εφάπαξ Τέλος Διασύνδεσης Οπτικού Κατανεμητή Α/Κ με ΦΥΠ (ανά ζεύγος ίνας)</t>
  </si>
  <si>
    <t>Εφάπαξ τέλος αλλαγής ταχύτητας σε υπηρεσίες VLU/FttH και αλλαγή σειριακού αριθμού ΟΝΤ</t>
  </si>
  <si>
    <t>Εφάπαξ τέλος σύνδεσης υπηρεσιών VLU/FttΗ (καλύπτει και FTTH/BRAS)</t>
  </si>
  <si>
    <t>Εφάπαξ τέλος αποσύνδεσης υπηρεσιών VLU/FttΗ (καλύπτει και FTTH/BRAS)</t>
  </si>
  <si>
    <r>
      <t xml:space="preserve">Εφάπαξ Τέλος μετάβασης V-Α.ΡΥ.Σ. BRAS [Α/Κ] </t>
    </r>
    <r>
      <rPr>
        <sz val="12"/>
        <color theme="1"/>
        <rFont val="Calibri"/>
        <family val="2"/>
        <charset val="161"/>
        <scheme val="minor"/>
      </rPr>
      <t xml:space="preserve">ΤΠ1 σε V-Α.ΡΥ.Σ. BRAS [Α/Κ] </t>
    </r>
    <r>
      <rPr>
        <sz val="12"/>
        <color theme="1"/>
        <rFont val="Calibri"/>
        <family val="2"/>
        <charset val="161"/>
        <scheme val="minor"/>
      </rPr>
      <t>Π2</t>
    </r>
  </si>
  <si>
    <r>
      <t xml:space="preserve">Τέλος Μετάβασης της υπηρεσίας V-Α.ΡΥ.Σ. BRAS [Α/Κ] </t>
    </r>
    <r>
      <rPr>
        <sz val="12"/>
        <color theme="1"/>
        <rFont val="Calibri"/>
        <family val="2"/>
        <charset val="161"/>
        <scheme val="minor"/>
      </rPr>
      <t xml:space="preserve"> σε Πλήρη Τοπικό Υποβρόχο</t>
    </r>
  </si>
  <si>
    <t>Πληθωρισμός</t>
  </si>
  <si>
    <t>Εφάπαξ Τέλος Ακύρωσης Ενεργοποίησης χωρίς να έχουν προγραμματιστεί εργασίες στο κτίριο (επιθεώρηση κτιρίου ή κατασκευή BEP/Floor Box)</t>
  </si>
  <si>
    <t>Εφάπαξ Τέλος Ακύρωσης Ενεργοποίησης κατά την επιθεώρηση κτιρίου</t>
  </si>
  <si>
    <t>Εφάπαξ Τέλος Ακύρωσης Ενεργοποίησης FTTH σε μη υφιστάμενο BEP/Floor Box (μετά τον προγραμματισμό κατασκευής του BEP/Floor Box)</t>
  </si>
  <si>
    <t>Εφάπαξ κόστος μετάβασης WLR σε Πλήρη Τοπικό Βρόχο</t>
  </si>
  <si>
    <t>Εφάπαξ τέλος άσκοπης απασχόλησης συνεργείου για άρση βλάβης Τοπικού Υποβρόχου υπαιτιότητας ΠΧΤΥ</t>
  </si>
  <si>
    <t>Note: added 03/02/2021</t>
  </si>
  <si>
    <t>Εφάπαξ Τέλος Άσκοπης Μετάβασης συνεργείου σε συνδυαστική επίσκεψη για άρση βλάβης/μη αποδοχή Τοπικού Υποβρόχου υπαιτιότητας Παρόχου σε συνδυασμό με αλλαγή ορίου</t>
  </si>
  <si>
    <t>Note: added 18/09/2020</t>
  </si>
  <si>
    <t>Μελέτες &amp; Εργασίες Μηχανικού</t>
  </si>
  <si>
    <t xml:space="preserve">Τέλος Σύνδεσης Καλωδίου 96 Οπτικών Ινών σε χώρο συνεγκατάστασης σε Α/Κ ΟΤΕ </t>
  </si>
  <si>
    <t>KOI 96 OI</t>
  </si>
  <si>
    <t>Τέλος Εκπόνησης Τεχνικής Προμελέτης για Παροχή Πρόσβασης σε Σωληνώσεις/Αγωγούς ΟΤΕ</t>
  </si>
  <si>
    <t>Συντελεστής Προσαύξησης Υπερωριακής Απασχόλησης</t>
  </si>
  <si>
    <t>Τέλος Επίβλεψης για Παροχή Πρόσβασης &amp; Επιδιόρθωση Βλάβης σε Αγωγούς &amp; Σωληνώσεις ΟΤΕ ανά επιπλέον ώρα επίβλεψης (εκτός ωραρίου εργασίμων ημερών)</t>
  </si>
  <si>
    <t>Τέλος Επίβλεψης για Παροχή Πρόσβασης &amp; Επιδιόρθωση Βλάβης σε Αγωγούς &amp; Σωληνώσεις ΟΤΕ ανά ημέρα (εντός τακτικού ωραρίου εργασίμων ημερών)</t>
  </si>
  <si>
    <t>Τέλος Εκπόνησης Τεχνικής Προμελέτης για Παροχή Ζεύγους/Ζευγών Σκοτεινής Ίνας</t>
  </si>
  <si>
    <t>ΠΡΟΣΒΑΣΗ ΣΕ ΣΩΛΗΝΩΣΕΙΣ / ΠΑΡΟΧΗ ΣΚΟΤΕΙΝΗΣ ΙΝΑΣ</t>
  </si>
  <si>
    <t>Συντελεστής Προσαύξησης Εξαιρέσιμης Απασχόλησης</t>
  </si>
  <si>
    <t>Τέλος Συνοδείας/Επιστασίας Πρόσβασης σε Σύμμικτη Συνεγκατάσταση  (ανά ώρα) - Κυριακές &amp; Αργίες</t>
  </si>
  <si>
    <t>Συντελεστής Προσαύξησης Νυχτερινής Απασχόλησης</t>
  </si>
  <si>
    <t>Τέλος Συνοδείας/Επιστασίας Πρόσβασης σε Σύμμικτη Συνεγκατάσταση  (ανά ώρα) - Νυχτερινού ωραρίου εργασίμων ημερών</t>
  </si>
  <si>
    <t>Τέλος Συνοδείας/Επιστασίας Πρόσβασης σε Σύμμικτη Συνεγκατάσταση  (ανά ώρα) - εκτός τακτικού ωραρίου εργασίμων ημερών</t>
  </si>
  <si>
    <t>Τέλος Συνοδείας/Επιστασίας Πρόσβασης σε Σύμμικτη Συνεγκατάσταση  (ανά επίσκεψη) - εντός τακτικού ωραρίου εργασίμων ημερών</t>
  </si>
  <si>
    <t>Τέλος Αναβάθμισης &amp; Διορθωτικής Συντήρησης Εικονικής Συνεγκατάστασης - ανά επίσκεψη</t>
  </si>
  <si>
    <t>Εφάπαξ Τέλος Εκπόνησης Τεχνικής Προμελέτης Εικονικής Συνεγκατάστασης</t>
  </si>
  <si>
    <t>Εφάπαξ Τέλος Εκπόνησης Τεχνικής Προμελέτης Σύμμικτης Συνεγκατάστασης</t>
  </si>
  <si>
    <t>Αναλογία  Κόστους 100"</t>
  </si>
  <si>
    <t>Τέλος Σύνδεσης Εσωτερικού Συνδετικού Καλωδίου (ΕΣΚ) και Οριολωρίδας 100 ζευγών</t>
  </si>
  <si>
    <t>ΣΥΜΜΙΚΤΗ (ΣΣ) - ΕΙΚΟΝΙΚΗ ΣΥΝΕΓΚΑΤΑΣΤΑΣΗ (ΕΣ)</t>
  </si>
  <si>
    <t>Τέλος Προϋπολογιστικής Μελέτης Ειδικών Εργασιών (Σύμπτυξης ή Διαίρεσης ΤΚΜ)</t>
  </si>
  <si>
    <t>Τέλος Σύμπτυξης ΤΚΜ</t>
  </si>
  <si>
    <t>Τέλος αντικατάστασης ΤΚΜ</t>
  </si>
  <si>
    <t>Τέλος Άσκοπης Μετάβασης Συνεργείου για παράδοση Υπηρεσιών</t>
  </si>
  <si>
    <t>Τέλος εγκατάστασης ρεγκλέτας ανά ΤΚΜ</t>
  </si>
  <si>
    <t>Τέλος Επίβλεψης για την όδευση &amp; τον τερματισμό του ΕΞΣΚ ΤοΥΒ στον ΤΚΜ ανά ΤΚΜ/ημέρα</t>
  </si>
  <si>
    <t>Εφάπαξ Τέλος για τη Μελέτη Όδευσης / Αυτοψία ανά ΤΚΜ</t>
  </si>
  <si>
    <t>Τέλος διερεύνησης τεχνικής λύσης ανά ΤΚΜ</t>
  </si>
  <si>
    <t xml:space="preserve">Αιτήματα ΑΣ-ΤοΥΒ στα πλαίσια Vectoring/Μεμονωμένα Αιτήματα Χωρίς Κατασκευή Φρεατίου Εφάπαξ </t>
  </si>
  <si>
    <t>Εφάπαξ Τέλος Ανακατασκευής 100 Ζευγών ΕΣΚΤ σε σύνδεσμο εντός ΦΥΠ (μούφα)</t>
  </si>
  <si>
    <t>Εφάπαξ Τέλος Ανακατασκευής 50 Ζευγών ΕΣΚΤ σε σύνδεσμο εντός ΦΥΠ (μούφα)</t>
  </si>
  <si>
    <t>Τέλος Επίσκεψης Συνεργείου σε σύνδεσμο (μούφα) για Διαπίστωση Βλάβης Υπαιτιότητας Παρόχου</t>
  </si>
  <si>
    <t>Τέλος Άσκοπης Μετάβασης Συνεργείου για παράδοση Υπηρεσιών ΕΣΚΤ</t>
  </si>
  <si>
    <t>Εφάπαξ Τέλος Ενεργοποίησης Ζευγών (ΕΣΚΤ) Τοπικού Υποβρόχου</t>
  </si>
  <si>
    <t>Συντελεστής εμπορικής χρήσης</t>
  </si>
  <si>
    <t>Tέλος Σύνδεσης Καλωδίου Τερματισμού (ΣΚΤ) Τοπικού ΥποΒρόχου 10 - 50 ζευγών</t>
  </si>
  <si>
    <t>Εφάπαξ Tέλος Μελέτης - Αυτοψίας Κατασκευής ΕΣΚΤ-Φρεατίου Παρόχων για ΑΣ-ΤοΥΒ</t>
  </si>
  <si>
    <t>Εφάπαξ Τέλος Μελέτης Εφικτότητας για ΑΣ-ΤοΥΒ</t>
  </si>
  <si>
    <t xml:space="preserve">Μεμονωμένα Αιτήματα ΑΣ-ΤοΥΒ </t>
  </si>
  <si>
    <t xml:space="preserve">Απομακρυσμένη Συνεγκατάσταση για παροχή υποβρόχου </t>
  </si>
  <si>
    <t>Μελέτη Αυτοψίας Κατασκευής ΕΣΚΤ-ΦΡΕΑΤΙΟΥ Παρόχων για Α/Κ Μέχρι 5000</t>
  </si>
  <si>
    <t>Εφάπαξ Τέλος Ανακατασκευής 800 Ζευγών ΕΣΚΤ σε σύνδεσμο εντός ΦΥΠ (μούφα)</t>
  </si>
  <si>
    <t>Εφάπαξ Τέλος Ανακατασκευής 600 Ζευγών ΕΣΚΤ σε σύνδεσμο εντός ΦΥΠ (μούφα)</t>
  </si>
  <si>
    <t>Εφάπαξ Τέλος Ανακατασκευής 400 Ζευγών ΕΣΚΤ σε σύνδεσμο εντός ΦΥΠ (μούφα)</t>
  </si>
  <si>
    <t>Εφάπαξ Τέλος Ανακατασκευής 200 Ζευγών ΕΣΚΤ σε σύνδεσμο εντός ΦΥΠ (μούφα)</t>
  </si>
  <si>
    <t>Εφάπαξ Τέλος Όδευσης &amp; Ζεύξης Φ.Υ.Τ.Π. με Γ.Κ.Ο. (Α/Κ μέχρι 5000 Συνδρομητές) 800 Ζευγών</t>
  </si>
  <si>
    <t>Εφάπαξ Τέλος Όδευσης &amp; Ζεύξης Φ.Υ.Τ.Π. με Γ.Κ.Ο. (Α/Κ μέχρι 5000 Συνδρομητές) 600 Ζευγών</t>
  </si>
  <si>
    <t>Εφάπαξ Τέλος Όδευσης &amp; Ζεύξης Φ.Υ.Τ.Π. με Γ.Κ.Ο. (Α/Κ μέχρι 5000 Συνδρομητές) 400 Ζευγών</t>
  </si>
  <si>
    <t>Εφάπαξ Τέλος Όδευσης &amp; Ζεύξης Φ.Υ.Τ.Π. με Γ.Κ.Ο. (Α/Κ μέχρι 5000 Συνδρομητές) 200 Ζευγών</t>
  </si>
  <si>
    <t>Εφάπαξ Τέλος Κατασκευής &amp; Ζεύξης Φ.Υ.Τ.Π. με Γ.Κ.Ο. (Α/Κ μέχρι 5000 Συνδρομητές) 800 Ζευγών</t>
  </si>
  <si>
    <t>Εφάπαξ Τέλος Κατασκευής &amp; Ζεύξης Φ.Υ.Τ.Π. με Γ.Κ.Ο. (Α/Κ μέχρι 5000 Συνδρομητές) 600 Ζευγών</t>
  </si>
  <si>
    <t>Εφάπαξ Τέλος Κατασκευής &amp; Ζεύξης Φ.Υ.Τ.Π. με Γ.Κ.Ο. (Α/Κ μέχρι 5000 Συνδρομητές) 400 Ζευγών</t>
  </si>
  <si>
    <t>Εφάπαξ Τέλος Κατασκευής &amp; Ζεύξης Φ.Υ.Τ.Π. με Γ.Κ.Ο. (Α/Κ μέχρι 5000 Συνδρομητές) 200 Ζευγών</t>
  </si>
  <si>
    <t xml:space="preserve">Απομακρυσμένη Συνεγκατάσταση σε Α/Κ με λιγότερους από 5000 συνδρομητές </t>
  </si>
  <si>
    <t>Εφάπαξ Τέλος Ανακατασκευής 1200 Ζευγών ΕΣΚΤ σε σύνδεσμο εντός ΦΥΠ (μούφα)</t>
  </si>
  <si>
    <t>Εφάπαξ Τέλος Ανακατασκευής 1000 Ζευγών ΕΣΚΤ σε σύνδεσμο εντός ΦΥΠ (μούφα)</t>
  </si>
  <si>
    <t>Εφάπαξ Τέλος Σύνδεσης 1200 Ζευγών ΕΣΚΤ σε σύνδεσμο εντός ΦΥΠ (μούφα)</t>
  </si>
  <si>
    <t>Εφάπαξ Τέλος Σύνδεσης 1000 Ζευγών ΕΣΚΤ σε σύνδεσμο εντός ΦΥΠ (μούφα)</t>
  </si>
  <si>
    <t>Εφάπαξ Τέλος Σύνδεσης 800 Ζευγών ΕΣΚΤ σε σύνδεσμο εντός ΦΥΠ (μούφα)</t>
  </si>
  <si>
    <t>Εφάπαξ Τέλος Σύνδεσης 600 Ζευγών ΕΣΚΤ σε σύνδεσμο εντός ΦΥΠ (μούφα)</t>
  </si>
  <si>
    <t>Εφάπαξ Τέλος Σύνδεσης 400 Ζευγών ΕΣΚΤ σε σύνδεσμο εντός ΦΥΠ (μούφα)</t>
  </si>
  <si>
    <t>Εφάπαξ Τέλος Σύνδεσης 200 Ζευγών ΕΣΚΤ σε σύνδεσμο εντός ΦΥΠ (μούφα)</t>
  </si>
  <si>
    <t>Εφάπαξ τέλος εγκατάστασης ΕΣΚΤ 200 Ζευγών σε ΦΥΠ</t>
  </si>
  <si>
    <t xml:space="preserve">Απομακρυσμένη Συνεγκατάσταση σε Α/Κ με περισσότερους από 5000 συνδρομητές </t>
  </si>
  <si>
    <t>Μ.Ο. Ικριωμάτων</t>
  </si>
  <si>
    <t>Εφάπαξ Τέλος Σύνδεσης ΕΗΖ ανά ικρίωμα</t>
  </si>
  <si>
    <t>Σύνδεση KOI σε χώρο Συνεγκατάστασης</t>
  </si>
  <si>
    <t>Εφάπαξ τέλος άσκοπης Μετάβασης συνεργείου σε Σύνδεσμο για διαπίστωση βλάβης ΚΟΙ υπαιτιότητας Παρόχου</t>
  </si>
  <si>
    <t>Τέλος Άσκοπης Μετάβασης Συνεργείου για παράδοση Υπηρεσιών ΚΟΙ</t>
  </si>
  <si>
    <t>Τέλος ζεύξης ζεύγους ΚΟΙ Συνεγκατάστασης (Φυσική − Σύμμικτη − Εικονική) σε ΦΥΠ ζευγών 5−6”</t>
  </si>
  <si>
    <t>Τέλος ζεύξης ζεύγους ΚΟΙ Συνεγκατάστασης (Φυσική − Σύμμικτη − Εικονική) σε ΦΥΠ ζευγών 3−4”</t>
  </si>
  <si>
    <t>Τέλος ζεύξης ζεύγους ΚΟΙ Συνεγκατάστασης (Φυσική − Σύμμικτη − Εικονική) σε ΦΥΠ ζευγών 1−2”</t>
  </si>
  <si>
    <t>Εφάπαξ Τέλος Εγκατάστασης ενός (1) ζεύγους ΚΟΙ Συνεγκατάστασης (Φυσική – Σύμμικτη - Εικονική) σε ΦΥΠ</t>
  </si>
  <si>
    <t>Τέλος Συνοδείας/Επιστασίας σε Φυσική Συνεγκατάσταση (ανά ώρα) - εκτός τακτικού ωραρίου εργασίμων ημερών</t>
  </si>
  <si>
    <t>Τέλος Συνοδείας/Επιστασίας σε Φυσική Συνεγκατάσταση (ανά επίσκεψη) - εντός τακτικού ωραρίου εργασίμων ημερών</t>
  </si>
  <si>
    <t>Τέλος Χωροθέτησης και Επίβλεψης για Backhaul ΦΣ Καμπίνας με ίδια μέσα (επιπλέον κόστος ανά ώρα εκτός τακτικού ωραρίου εργασίμων ημερών)</t>
  </si>
  <si>
    <t>Τέλος Χωροθέτησης και Επίβλεψης για Backhaul ΦΣ Καμπίνας με ίδια μέσα ανά ημέρα (εντός ωραρίου)</t>
  </si>
  <si>
    <t>Εφάπαξ Τέλος Επίβλεψης - Επιστασίας για κατασκευή ΦΣ Καμπίνας σε Προαύλιο χώρο Α/Κ ΟΤΕ (επιπλέον κόστος ανά ώρα εκτός τακτικού ωραρίου εργασίμων ημερών)</t>
  </si>
  <si>
    <t>Εφάπαξ Τέλος Επίβλεψης - Επιστασίας για κατασκευή ΦΣ Καμπίνας σε Προαύλιο χώρο Α/Κ ΟΤΕ ανά ημέρα (εντός ωραρίου)</t>
  </si>
  <si>
    <t>Εφάπαξ Τέλος Εκπόνησης Τεχνικής Προμελέτης ΦΣ Καμπίνας σε Προαύλιο χώρο Α/Κ ΟΤΕ</t>
  </si>
  <si>
    <t>Εφάπαξ Τέλος Εγκατάστασης &amp; Ζεύξης Ε.Σ.Κ.Τ. Καμπίνας σε Προαύλιο χώρο Α/Κ ΟΤΕ με Γ.Κ.Ο. 1200’’ ζεύγη</t>
  </si>
  <si>
    <t>Εφάπαξ Τέλος Εγκατάστασης &amp; Ζεύξης Ε.Σ.Κ.Τ. Καμπίνας σε Προαύλιο χώρο Α/Κ ΟΤΕ με Γ.Κ.Ο. 1000’’ ζεύγη</t>
  </si>
  <si>
    <t>Εφάπαξ Τέλος Εγκατάστασης &amp; Ζεύξης Ε.Σ.Κ.Τ. Καμπίνας σε Προαύλιο χώρο Α/Κ ΟΤΕ με Γ.Κ.Ο. 800’’ ζεύγη</t>
  </si>
  <si>
    <t>Εφάπαξ Τέλος Εγκατάστασης &amp; Ζεύξης Ε.Σ.Κ.Τ. Καμπίνας σε Προαύλιο χώρο Α/Κ ΟΤΕ με Γ.Κ.Ο. 600’’ ζεύγη</t>
  </si>
  <si>
    <t>Εφάπαξ Τέλος Εγκατάστασης &amp; Ζεύξης Ε.Σ.Κ.Τ. Καμπίνας σε Προαύλιο χώρο Α/Κ ΟΤΕ με Γ.Κ.Ο. 400’’ ζεύγη</t>
  </si>
  <si>
    <t>Εφάπαξ Τέλος Εγκατάστασης &amp; Ζεύξης Ε.Σ.Κ.Τ. Καμπίνας σε Προαύλιο χώρο Α/Κ ΟΤΕ με Γ.Κ.Ο. 200’’ ζεύγη</t>
  </si>
  <si>
    <t>Περιέχει κόστη αεροπορικου εισητηρίου και διαμονής</t>
  </si>
  <si>
    <t>Τέλος Παράδοσης Ικριωμάτων μετά από Επαύξηση / Μείωση σε Χώρο ΦΣ εκτός Έδρας</t>
  </si>
  <si>
    <t>Τέλος Παράδοσης Ικριωμάτων μετά από Επαύξηση / Μείωση σε Χώρο ΦΣ εντός Έδρας</t>
  </si>
  <si>
    <t>Τέλος σύνδεσης Εσωτερικού Συνδετικού Καλωδίου (ΕΣΚ) και Οριολωρίδας 100 ζευγών</t>
  </si>
  <si>
    <t>Τέλος Παράδοσης χώρου Φυσικής Συνεγκατάστασης ανά ΑΚ λοιπής Ελλάδας</t>
  </si>
  <si>
    <t>Τέλος Παράδοσης χώρου Φυσικής Συνεγκατάστασης ανά ΑΚ εντός Αττικής</t>
  </si>
  <si>
    <t>50% του Τέλος Εκπόνησης Τεχνικής Προμελέτης ΦΣ ανά Πάροχο</t>
  </si>
  <si>
    <t>Τέλος ακύρωσης Εκπόνησης Τεχνικής Προμελέτης ΦΣ ανά Πάροχο</t>
  </si>
  <si>
    <t>Τέλος Εκπόνησης Τεχνικής Προμελέτης ΦΣ ανά Πάροχο</t>
  </si>
  <si>
    <t>Φυσική Συνεγκατάσταση</t>
  </si>
  <si>
    <t>Τέλος Συνοδείας για Ασυρματικό Backhaul (ανά ώρα) εκτός τακτικού ωραρίου εργάσιμων ημερών</t>
  </si>
  <si>
    <t>Τέλος Συνοδείας για Ασυρματικό Backhaul ανά ημέρα (εντός τακτικού ωραρίου εργάσιμων ημερών)</t>
  </si>
  <si>
    <t>Τέλος Επίβλεψης - Επιστασίας για κατασκευή Ασυρματικού Backhaul (επιπλέον κόστος ανά ώρα εκτός τακτικού ωραρίου εργασίμων ημερών)</t>
  </si>
  <si>
    <t>Εφάπαξ Τέλος Επίβλεψης - Επιστασίας για κατασκευή Ασυρματικού Backhaul ανά ημέρα (εντός τακτικού ωραρίου εργάσιμων ημερών)</t>
  </si>
  <si>
    <t>Τέλος Εκπόνησης Τεχνικής Προμελέτης για την παροχή Ασυρματικού Backhaul σε ταράτσα Α/Κ ΟΤΕ</t>
  </si>
  <si>
    <t>Ασυρματικό Backhaul</t>
  </si>
  <si>
    <t>50% του αντίστοιχου
τέλους σύνδεσης</t>
  </si>
  <si>
    <t>Τέλος μεταφοράς Ο.Κ.ΣΥ.Α./ΣΥ.ΜΕ.Φ.Σ. με χρήση ίδιου φορέα</t>
  </si>
  <si>
    <t>50% του αντίστοιχου 
τέλους 
σύνδεσης/μετάβασης</t>
  </si>
  <si>
    <t>Τέλος Ακύρωσης Αίτησης Σύνδεσης Ο.ΚΣ.Υ.Α./ΣΥ.ΜΕ.Φ.Σ.</t>
  </si>
  <si>
    <t>Τέλος Άσκοπης Απασχόλησης Συνεργείου για Άρση βλάβης Ο.Κ.ΣΥ.Α./ΣΥ.ΜΕ.Φ.Σ υπαιτιότητας Παρόχου</t>
  </si>
  <si>
    <t>Τέλος Άσκοπης Μετάβασης Συνεργείου για Άρση βλάβης Ο.Κ.ΣΥ.Α./ΣΥ.ΜΕ.Φ.Σ υπαιτιότητας Παρόχου</t>
  </si>
  <si>
    <t xml:space="preserve">Τέλος αλλαγής ταχύτητας Ο.Κ.ΣΥ.Α./ΣΥ.ΜΕ.Φ.Σ </t>
  </si>
  <si>
    <t>Ο.Κ.ΣΥ.Α /ΣΥ.ΜΕΦ.Σ. Δευτερεύοντα Τέλη</t>
  </si>
  <si>
    <t xml:space="preserve">Τέλος Μετάβασης από Ο.Κ.ΣΥ.Α. [OLO-DSLAM-ΤΟΠ] σε ΣΥ.ΜΕ.Φ.Σ [DSLAM-ΤΟΠ] </t>
  </si>
  <si>
    <t>Τέλος Μετάβασης από ΣΥ.ΜΕ.Φ.Σ [DSLAM-ΤΟΠ] σε Ο.Κ.ΣΥ.Α. [OLO-DSLAM-ΤΟΠ]</t>
  </si>
  <si>
    <t xml:space="preserve">Τέλος Μετάβασης από Ο.Κ.ΣΥ.Α. [OLO-BRAS] σε ΣΥ.ΜΕ.Φ.Σ [BRAS] </t>
  </si>
  <si>
    <t>Τέλος Μετάβασης από ΣΥ.ΜΕ.Φ.Σ. [BRAS] σε Ο.Κ.ΣΥ.Α [OLO-BRAS]</t>
  </si>
  <si>
    <t xml:space="preserve">Τέλος Μετάβασης από Ο.Κ.ΣΥ.Α. [OLO-DSLAM-ΤΟΠ] σε Ο.Κ.ΣΥ.Α [ΦΥΠ-DSLAM-ΤΟΠ] Κόστος ενεργοποίησης </t>
  </si>
  <si>
    <t>Αναλογία  Κόστους Χρήσης ΟΙ &amp; ΜΕΣΟΣ ΟΡΟΣ ΠΩΛΗΜΕΝΩΝ</t>
  </si>
  <si>
    <t xml:space="preserve">Τέλος Μετάβασης από Ο.Κ.ΣΥ.Α. [OLO-DSLAM-ΤΟΠ] σε Ο.Κ.ΣΥ.Α [ΦΥΠ-DSLAM-ΤΟΠ] Κόστος πρόσβασης </t>
  </si>
  <si>
    <t xml:space="preserve">Τέλος Μετάβασης από Ο.Κ.ΣΥ.Α. [OLO-BRAS] σε Ο.Κ.ΣΥ.Α [ΦΥΠ-BRAS] Κόστος ενεργοποίησης </t>
  </si>
  <si>
    <t xml:space="preserve">Τέλος Μετάβασης από Ο.Κ.ΣΥ.Α. [OLO-BRAS] σε Ο.Κ.ΣΥ.Α [ΦΥΠ-BRAS] Κόστος πρόσβασης </t>
  </si>
  <si>
    <t>Τέλος Μετάβασης από Ο.Κ.ΣΥ.Α. [ΦΥΠ-DSLAM-ΤΟΠ] σε Ο.Κ.ΣΥ.Α [OLO-DSLAM-ΤΟΠ]</t>
  </si>
  <si>
    <t>Τέλος Μετάβασης από Ο.Κ.ΣΥ.Α. [ΦΥΠ-BRAS] σε Ο.Κ.ΣΥ.Α [OLO-BRAS]</t>
  </si>
  <si>
    <t xml:space="preserve">Ο.Κ.ΣΥ.Α /ΣΥ.ΜΕΦ.Σ. Μεταβάσεις </t>
  </si>
  <si>
    <t>Εφάπαξ τέλος Σύνδεσης/Μεταφοράς ΣΥ.ΜΕ.Φ.Σ. [DSLAM-Τοπική]</t>
  </si>
  <si>
    <t>Εφάπαξ τέλος Ενεργοποίησης Ο.Κ.ΣΥ.Α [ΑΣ-DSLAM-Τοπική]</t>
  </si>
  <si>
    <t>Εφάπαξ τέλος Πρόσβασης Ο.Κ.ΣΥ.Α [ΑΣ-DSLAM-Τοπική]</t>
  </si>
  <si>
    <t>Εφάπαξ τέλος Σύνδεσης/Μεταφοράς Ο.Κ.ΣΥ.Α [OLO-DSLAM-Τοπική]</t>
  </si>
  <si>
    <t xml:space="preserve">Ο.Κ.ΣΥ.Α./ΣΥ.ΜΕ.Φ.Σ. DSLAM ΤΟΠΙΚΗ </t>
  </si>
  <si>
    <t>Εφάπαξ Τέλος Σύνδεσης/Μεταφοράς ΣΥ.ΜΕ.Φ.Σ. [BRAS-Τοπική]</t>
  </si>
  <si>
    <t>Εφάπαξ τέλος Ενεργοποίησης Ο.Κ.ΣΥ.Α [ΦΥΠ-BRAS-Τοπική]</t>
  </si>
  <si>
    <t>Εφάπαξ τέλος Πρόσβασης Ο.Κ.ΣΥ.Α [ΦΥΠ-BRAS-Τοπική]</t>
  </si>
  <si>
    <t>Εφάπαξ Τέλος Σύνδεσης/Μεταφοράς Ο.Κ.ΣΥ.Α [OLO-BRAS-Τοπική]</t>
  </si>
  <si>
    <t xml:space="preserve">Ο.Κ.ΣΥ.Α./ΣΥ.ΜΕ.Φ.Σ. BRAS ΤΟΠΙΚΗ </t>
  </si>
  <si>
    <t>Εφάπαξ Τέλος Σύνδεσης/Μεταφοράς ΣΥ.ΜΕ.Φ.Σ. [BRAS-Περιφερειακή]</t>
  </si>
  <si>
    <t>Εφάπαξ τέλος Ενεργοποίησης Ο.Κ.ΣΥ.Α [ΦΥΠ-BRAS-Περιφερειακή]</t>
  </si>
  <si>
    <t>Εφάπαξ τέλος Πρόσβασης Ο.Κ.ΣΥ.Α [ΦΥΠ-BRAS-Περιφερειακή]</t>
  </si>
  <si>
    <t>Εφάπαξ Τέλος Σύνδεσης/Μεταφοράς Ο.Κ.ΣΥ.Α [OLO-BRAS-Περιφερειακή]</t>
  </si>
  <si>
    <t xml:space="preserve">Ο.Κ.ΣΥ.Α./ΣΥ.ΜΕ.Φ.Σ. BRAS ΠΕΡΙΦΕΡΕΙΑΚΗ </t>
  </si>
  <si>
    <t>Εφάπαξ τέλος Σύνδεσης/Μεταφοράς ΣΥ.ΜΕ.Φ.Σ. [BRAS-ΕΘΝIKH]</t>
  </si>
  <si>
    <t>Εφάπαξ τέλος Ενεργοποίησης Ο.Κ.ΣΥ.Α [ΦΥΠ-BRAS-ΕΘΝΙΚΗ]</t>
  </si>
  <si>
    <t>Εφάπαξ τέλος Πρόσβασης Ο.Κ.ΣΥ.Α [ΦΥΠ-BRAS-ΕΘΝΙΚΗ]</t>
  </si>
  <si>
    <t>Εφάπαξ τέλος Σύνδεσης/Μεταφοράς Ο.Κ.ΣΥ.Α [OLO-BRAS-ΕΘΝΙΚΗ]</t>
  </si>
  <si>
    <t xml:space="preserve">Ο.Κ.ΣΥ.Α./ΣΥ.ΜΕ.Φ.Σ. BRAS ΕΘΝΙΚΗ </t>
  </si>
  <si>
    <t>Υπηρεσίες Ο.Κ.ΣΥ.Α – ΣΥ.ΜΕ.Φ.Σ.</t>
  </si>
  <si>
    <t>Πολλαπλασιαστής συνολικού κόστους</t>
  </si>
  <si>
    <t>Πολλαπλασιαστής βασικών εργασιών</t>
  </si>
  <si>
    <t>Σχόλια</t>
  </si>
  <si>
    <t>Μ.Ο. Πωλημένων Καλωδίων 100" (80%)</t>
  </si>
  <si>
    <t>Μ.Ο. παρόχων ανα ΦΣ</t>
  </si>
  <si>
    <t>Μ.Ο. οπτικών ινών ανα φρεάτιο</t>
  </si>
  <si>
    <t xml:space="preserve">Μ.Ο. ικριωμάτων </t>
  </si>
  <si>
    <t>Μ.Ο. οπτικών ινών ανά καλώδιο</t>
  </si>
  <si>
    <t>Αριθμός Συνδέσεων για πρόσβαση ΟΚΣΥ/ΟΚΣΥΑ</t>
  </si>
  <si>
    <t>Αφορά Μ.Ο Παρόχων ανά ΦΣ</t>
  </si>
  <si>
    <t>Προς τον Αριθμό Συνδέσεων για αρχική εγκατάσταση FTTH &amp; FTTB</t>
  </si>
  <si>
    <t>Εφάπαξ Τέλος Απόρριψης Τεχνικής Προμελέτης SVO</t>
  </si>
  <si>
    <t>Εφάπαξ Τέλος Μεταβολής Χωρητικότητας Συμμετρικής Εικονικής Οπτικής Πρόσβασης SVO</t>
  </si>
  <si>
    <t>Εφάπαξ Τέλος Μεταβολής Χωρητικότητας Συμμετρικής Πρόσβασης Χαλκού SVC με ενεργοποίηση και δεύτερου φορέα</t>
  </si>
  <si>
    <t>Εφάπαξ τέλος Ενεργοποίησης Συμμετρικής Εικονικής Οπτικής Πρόσβασης SVO</t>
  </si>
  <si>
    <t>Εφάπαξ Τέλος Ενεργοποίησης Συμμετρικής Πρόσβασης Χαλκού SVC 2 ζεύγη</t>
  </si>
  <si>
    <t>Εφάπαξ Τέλος Ενεργοποίησης Συμμετρικής Πρόσβασης Χαλκού SVC 1 ζεύγος</t>
  </si>
  <si>
    <t>Υπηρεσίες L2 WAP (SVC. SVO)</t>
  </si>
  <si>
    <t>Εφάπαξ Τέλος Μεταβολής Χωρητικότητας Συμμετρικής Πρόσβασης Χαλκού SVC. με χρήση υφιστάμενων φορέων</t>
  </si>
  <si>
    <t>Αδρανείς Γραμμές</t>
  </si>
  <si>
    <t>Εφάπαξ τέλος σύνδεσης Ανενεργού Τοπικού Βρόχου με χρήση αδρανούς γραμμής.</t>
  </si>
  <si>
    <t>Εφάπαξ Τέλος Παροχής VPU Light σε μη υφιστάμενο συνδρομητή με χρήση αδρανούς γραμμής από ΑΚ</t>
  </si>
  <si>
    <t>Εφάπαξ Τέλος Παροχής VPU Light σε μη υφιστάμενο συνδρομητή με χρήση αδρανούς γραμμής από KV χωρίς μετάβαση τεχνικού.</t>
  </si>
  <si>
    <t>Εφάπαξ Τέλος Παροχής VPU Light σε μη υφιστάμενο συνδρομητή με χρήση αδρανούς γραμμής από KV με μετάβαση τεχνικού.</t>
  </si>
  <si>
    <t>Εφάπαξ Τέλος Αποσύνδεσης VPU Light χωρίς μετάβαση τεχνικού.</t>
  </si>
  <si>
    <r>
      <t xml:space="preserve">Τέλος αποτύπωσης δικτύου συνεχών διαδρομών σωληνώσεων ανά Α/Κ </t>
    </r>
    <r>
      <rPr>
        <sz val="12"/>
        <color rgb="FF002060"/>
        <rFont val="Calibri"/>
        <family val="2"/>
        <charset val="161"/>
        <scheme val="minor"/>
      </rPr>
      <t>(στα πλαίσια Vectoring)</t>
    </r>
  </si>
  <si>
    <t>Τέλος Επικαιροποίησης Διαθεσιμότητας Υπηρεσίας Σκοτεινής Ίνας ανά διαδρομή</t>
  </si>
  <si>
    <t>Τέλος Εκπόνησης Μελέτης Τεχνικής Εφικτότητας για Παροχή Σκοτεινής Ίνας ανά διαδρομή</t>
  </si>
  <si>
    <t>Τέλος Εγκατάστασης Καλωδίου Σκοτεινής Ίνας σε φρεάτιο πλησίον Υπαίθριας Καμπίνας</t>
  </si>
  <si>
    <t>Τέλος Σύνδεσης Καλωδίου Σκοτεινής Ίνας μεταξύ Υπαίθριας Καμπίνας – Κτιρίου/υπαίθριου οπτικού κυτίου</t>
  </si>
  <si>
    <t>Τέλος Σύνδεσης Καλωδίου Σκοτεινής Ίνας μεταξύ Υπαίθριας Καμπίνας – υπαίθριου οπτικού κυτίου επί στύλου</t>
  </si>
  <si>
    <t>Τέλος άσκοπης μετάβασης συνεργείου ΟΤΕ για παράδοση σκοτεινής ίνας</t>
  </si>
  <si>
    <t>Τέλος άσκοπης μετάβασης συνεργείου ΟΤΕ για άρση βλάβης σκοτεινής ίνας</t>
  </si>
  <si>
    <t>Πρόσβαση σε αγωγούς/σωληνώσεις στο δίκτυο χαλκού του ΟΤΕ</t>
  </si>
  <si>
    <t>ΠΡΟΣΒΑΣΗ ΣΕ ΣΩΛΗΝΩΣΕΙΣ</t>
  </si>
  <si>
    <t>Τέλος Επίβλεψης για Παροχή Πρόσβασης σε Αγωγούς &amp; Σωληνώσεις ΟΤΕ ανά ημέρα (εντός τακτικού ωραρίου εργάσιμων ημερών)</t>
  </si>
  <si>
    <t>Τέλος Επίβλεψης για Παροχή Πρόσβασης σε Αγωγούς &amp; Σωληνώσεις ΟΤΕ ανά επιπλέον ώρα επίβλεψης (εκτός τακτικού ωραρίου εργάσιμων ημερών)</t>
  </si>
  <si>
    <t>Τέλος Εκπόνησης Μελέτης Τεχνικής Εφικτότητας για Παροχή Πρόσβασης σε Σωληνώσεις/Αγωγούς ΟΤΕ</t>
  </si>
  <si>
    <t>Τέλος Άσκοπης Μετάβασης Συνεργείου OTE για πρόσβαση Τ.Π. σε Αγωγούς/Σωληνώσεις ΟΤΕ</t>
  </si>
  <si>
    <t>Τέλος Άσκοπης Μετάβασης Συνεργείου OTE για Παράδοση Αγωγών/Σωληνώσεων ΟΤΕ</t>
  </si>
  <si>
    <t>Τέλος Άσκοπης Μετάβασης Συνεργείου OTE για Άρση βλάβης Αγωγών/Σωληνώσεων ΟΤΕ</t>
  </si>
  <si>
    <t>Τέλος Επικαιροποίησης Διαθεσιμότητας Σωληνώσεων/Αγωγών ΟΤΕ</t>
  </si>
  <si>
    <t>Τέλος Μελέτης Τεχνικής Εφικτότητας για Παροχή Πρόσβασης σε Σωληνώσεις/Αγωγούς ΟΤΕ</t>
  </si>
  <si>
    <t>Πρόσβαση σε αγωγούς/σωληνώσεις NGA/FTTC &amp; FTTH δικτύου ΟΤΕ μεταξύ ΑΚ και καμπίνας NGA/FTTC &amp; FTTH</t>
  </si>
  <si>
    <t>ΠΑΡΟΧΗ ΣΚΟΤΕΙΝΗΣ ΙΝΑΣ </t>
  </si>
  <si>
    <t>Παροχή σκοτεινής ίνας μεταξύ ΑΚ – υπαίθριας καμπίνας</t>
  </si>
  <si>
    <t>Τέλος Επικαιροποίησης Διαθεσιμότητας Υπηρεσίας Σκοτεινής Ίνας ανά διαδρομή </t>
  </si>
  <si>
    <t>Τέλος Εκπόνησης μελέτη τεχνικής εφικτότητας για Παροχή Σκοτεινής Ίνας ανά διαδρομή </t>
  </si>
  <si>
    <t>Τέλος Σύνδεσης Καλωδίου Σκοτεινής Ίνας μεταξύ οπτικού Κατανεμητή χώρου ΦΣ και οπτικού κατανεμητή ΑΚ ΟΤΕ</t>
  </si>
  <si>
    <t>Τέλος Σύνδεσης Καλωδίου Σκοτεινής Ίνας  μεταξύ οπτικού κατανεμητή ΑΚ ΟΤΕ και φρεατίου πλησίον καμπίνας (διαδρομή ΑΚ έως Καμπίνα)</t>
  </si>
  <si>
    <t>Τέλος Σύνδεσης Καλωδίου Σκοτεινής Ίνας μεταξύ ΦΥΠ ΟΤΕ και οπτικού κατανεμητή ΑΚ ΟΤΕ</t>
  </si>
  <si>
    <t>Τέλος Σύνδεσης Καλωδίου Σκοτεινής ίνας μεταξύ φρεατίων στη διαδρομή από Α/Κ ΟΤΕ – υπαίθριο κατανεμητή</t>
  </si>
  <si>
    <t>Παροχή σκοτεινής ίνας μεταξύ υπαίθριας καμπίνας FΤΤH– εισόδου κτιρίου</t>
  </si>
  <si>
    <t>ΤΕΡΜΑΤΙΣΜΟΣ ΚΑΛΩΔΙΟΥ ΣΕ ΣΤΥΛΟ ΟΤΕ</t>
  </si>
  <si>
    <t>Ανύψωση καλωδίου σε στύλο (Περιοχές ανάπτυξης δικτύου  FTTH OTE)</t>
  </si>
  <si>
    <t>Τέλος Μελέτης Εφικτότητας στύλου</t>
  </si>
  <si>
    <t>Τέλος Ανύψωσης Καλωδίου και τερματισμού καλωδίου επί στύλου ΟΤΕ (ανά 4 ίνες)</t>
  </si>
  <si>
    <t> Τέλος άσκοπης μετάβασης συνεργείου ΟΤΕ για παράδοση υπηρεσίας</t>
  </si>
  <si>
    <t>Τέλος άσκοπης μετάβασης συνεργείου ΟΤΕ για άρση βλάβης</t>
  </si>
  <si>
    <t>Τέλος Ελέγχου Εγκατάστασης εξοπλισμού Παρόχου σε Στύλους ΟΤΕ (ανά στύλο)</t>
  </si>
  <si>
    <t>Ανύψωση καλωδίου σε στύλο (Λοιπές περιοχές)</t>
  </si>
  <si>
    <t>ΕΓΚΑΤΑΣΤΑΣΗ ΚΑΛΩΔΙΟΥ ΣΕ ΣΤΥΛΟ ΟΤΕ</t>
  </si>
  <si>
    <t>Τέλος Ελέγχου για Παροχή Πρόσβασης σε Στύλους ΟΤΕ - ανά ημέρα</t>
  </si>
  <si>
    <t>Πρόσβαση σε στύλους δικτύου ΟΤΕ</t>
  </si>
  <si>
    <t>ΤΕΡΜΑΤΙΣΜΟΣ/ΕΓΚΑΤΑΣΤΑΣΗ ΚΑΛΩΔΙΟΥ ΣΕ ΣΤΥΛΟ ΟΤΕ</t>
  </si>
  <si>
    <t>Τέλη αποσύνδεσης</t>
  </si>
  <si>
    <t>Εφάπαξ τέλος σύνδεσης υπηρεσιών VLU/FttΗ με υφιστάμενη εγκατάσταση (καλύπτει και FTTH/BRAS)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</si>
</sst>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0.0%"/>
  </numFmts>
  <fonts count="21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22"/>
      <name val="Arial"/>
      <family val="2"/>
    </font>
    <font>
      <b/>
      <sz val="10"/>
      <color theme="1"/>
      <name val="Tahoma"/>
      <family val="2"/>
      <charset val="161"/>
    </font>
    <font>
      <b/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2"/>
      <color theme="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sz val="10"/>
      <color theme="1"/>
      <name val="Tahoma"/>
      <family val="2"/>
      <charset val="161"/>
    </font>
    <font>
      <sz val="11"/>
      <color rgb="FFFF0000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  <font>
      <sz val="12"/>
      <color rgb="FF00206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</borders>
  <cellStyleXfs count="8">
    <xf numFmtId="0" fontId="0" fillId="0" borderId="0"/>
    <xf numFmtId="0" fontId="2" fillId="3" borderId="0" applyNumberFormat="0">
      <alignment vertical="center"/>
    </xf>
    <xf numFmtId="9" fontId="5" fillId="0" borderId="0" applyFont="0" applyFill="0" applyBorder="0" applyAlignment="0" applyProtection="0"/>
    <xf numFmtId="0" fontId="6" fillId="0" borderId="0"/>
    <xf numFmtId="0" fontId="6" fillId="0" borderId="0"/>
    <xf numFmtId="9" fontId="5" fillId="0" borderId="0" applyFont="0" applyFill="0" applyBorder="0" applyAlignment="0" applyProtection="0"/>
    <xf numFmtId="0" fontId="12" fillId="0" borderId="0"/>
    <xf numFmtId="0" fontId="15" fillId="0" borderId="0"/>
  </cellStyleXfs>
  <cellXfs count="169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2" borderId="0" xfId="0" applyFill="1"/>
    <xf numFmtId="16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wrapText="1"/>
    </xf>
    <xf numFmtId="164" fontId="0" fillId="0" borderId="0" xfId="0" applyNumberFormat="1" applyAlignment="1">
      <alignment horizontal="center" wrapText="1"/>
    </xf>
    <xf numFmtId="164" fontId="0" fillId="0" borderId="0" xfId="0" applyNumberFormat="1"/>
    <xf numFmtId="164" fontId="1" fillId="6" borderId="2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164" fontId="1" fillId="7" borderId="3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wrapText="1"/>
    </xf>
    <xf numFmtId="9" fontId="1" fillId="6" borderId="1" xfId="2" applyFont="1" applyFill="1" applyBorder="1" applyAlignment="1">
      <alignment horizontal="center" vertical="center" wrapText="1"/>
    </xf>
    <xf numFmtId="9" fontId="0" fillId="0" borderId="1" xfId="2" applyFont="1" applyBorder="1" applyAlignment="1">
      <alignment horizontal="center" vertical="center"/>
    </xf>
    <xf numFmtId="9" fontId="0" fillId="0" borderId="0" xfId="2" applyFont="1"/>
    <xf numFmtId="9" fontId="0" fillId="0" borderId="1" xfId="2" applyFont="1" applyBorder="1" applyAlignment="1">
      <alignment horizontal="center"/>
    </xf>
    <xf numFmtId="9" fontId="0" fillId="0" borderId="0" xfId="2" applyFont="1" applyAlignment="1">
      <alignment horizontal="center"/>
    </xf>
    <xf numFmtId="9" fontId="1" fillId="6" borderId="1" xfId="2" applyFont="1" applyFill="1" applyBorder="1" applyAlignment="1">
      <alignment horizontal="center" wrapText="1"/>
    </xf>
    <xf numFmtId="9" fontId="1" fillId="6" borderId="1" xfId="2" applyFont="1" applyFill="1" applyBorder="1" applyAlignment="1">
      <alignment horizontal="center" vertical="center"/>
    </xf>
    <xf numFmtId="9" fontId="1" fillId="6" borderId="3" xfId="2" applyFont="1" applyFill="1" applyBorder="1" applyAlignment="1">
      <alignment horizontal="center" vertical="center" wrapText="1"/>
    </xf>
    <xf numFmtId="9" fontId="0" fillId="0" borderId="1" xfId="2" applyFont="1" applyFill="1" applyBorder="1" applyAlignment="1">
      <alignment horizontal="center" vertical="center"/>
    </xf>
    <xf numFmtId="9" fontId="0" fillId="0" borderId="1" xfId="2" applyFont="1" applyBorder="1" applyAlignment="1">
      <alignment horizontal="center" wrapText="1"/>
    </xf>
    <xf numFmtId="165" fontId="3" fillId="4" borderId="1" xfId="2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9" fontId="0" fillId="2" borderId="1" xfId="2" applyFont="1" applyFill="1" applyBorder="1" applyAlignment="1">
      <alignment horizontal="center" vertical="center"/>
    </xf>
    <xf numFmtId="10" fontId="4" fillId="7" borderId="1" xfId="2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wrapText="1"/>
    </xf>
    <xf numFmtId="164" fontId="9" fillId="0" borderId="1" xfId="0" applyNumberFormat="1" applyFont="1" applyBorder="1" applyAlignment="1">
      <alignment horizont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8" fontId="7" fillId="0" borderId="1" xfId="0" applyNumberFormat="1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1" fillId="0" borderId="0" xfId="0" applyFont="1"/>
    <xf numFmtId="164" fontId="4" fillId="7" borderId="1" xfId="5" applyNumberFormat="1" applyFont="1" applyFill="1" applyBorder="1" applyAlignment="1">
      <alignment horizontal="center" vertical="center"/>
    </xf>
    <xf numFmtId="0" fontId="6" fillId="0" borderId="0" xfId="4"/>
    <xf numFmtId="0" fontId="12" fillId="0" borderId="0" xfId="6"/>
    <xf numFmtId="164" fontId="12" fillId="0" borderId="0" xfId="6" applyNumberFormat="1"/>
    <xf numFmtId="0" fontId="12" fillId="0" borderId="0" xfId="6" applyAlignment="1">
      <alignment horizontal="center"/>
    </xf>
    <xf numFmtId="0" fontId="12" fillId="0" borderId="0" xfId="6" applyAlignment="1">
      <alignment wrapText="1"/>
    </xf>
    <xf numFmtId="0" fontId="13" fillId="0" borderId="1" xfId="6" applyFont="1" applyBorder="1"/>
    <xf numFmtId="0" fontId="12" fillId="0" borderId="6" xfId="6" applyBorder="1"/>
    <xf numFmtId="0" fontId="12" fillId="0" borderId="1" xfId="6" applyBorder="1" applyAlignment="1">
      <alignment horizontal="center" vertical="center"/>
    </xf>
    <xf numFmtId="0" fontId="12" fillId="9" borderId="1" xfId="6" applyFill="1" applyBorder="1" applyAlignment="1">
      <alignment horizontal="center" vertical="center"/>
    </xf>
    <xf numFmtId="164" fontId="12" fillId="0" borderId="1" xfId="6" applyNumberFormat="1" applyBorder="1" applyAlignment="1">
      <alignment horizontal="center" vertical="center" wrapText="1"/>
    </xf>
    <xf numFmtId="164" fontId="3" fillId="4" borderId="1" xfId="6" applyNumberFormat="1" applyFont="1" applyFill="1" applyBorder="1" applyAlignment="1">
      <alignment horizontal="center" vertical="center" wrapText="1"/>
    </xf>
    <xf numFmtId="0" fontId="3" fillId="4" borderId="9" xfId="6" applyFont="1" applyFill="1" applyBorder="1" applyAlignment="1">
      <alignment horizontal="center" vertical="center" wrapText="1"/>
    </xf>
    <xf numFmtId="164" fontId="3" fillId="4" borderId="9" xfId="6" applyNumberFormat="1" applyFont="1" applyFill="1" applyBorder="1" applyAlignment="1">
      <alignment horizontal="center" vertical="center" wrapText="1"/>
    </xf>
    <xf numFmtId="164" fontId="12" fillId="0" borderId="1" xfId="6" applyNumberFormat="1" applyBorder="1" applyAlignment="1">
      <alignment horizontal="center" vertical="center"/>
    </xf>
    <xf numFmtId="0" fontId="12" fillId="0" borderId="1" xfId="6" applyBorder="1"/>
    <xf numFmtId="0" fontId="14" fillId="2" borderId="1" xfId="6" applyFont="1" applyFill="1" applyBorder="1"/>
    <xf numFmtId="0" fontId="15" fillId="2" borderId="6" xfId="7" applyFill="1" applyBorder="1" applyAlignment="1">
      <alignment horizontal="left" vertical="center" wrapText="1"/>
    </xf>
    <xf numFmtId="0" fontId="12" fillId="0" borderId="7" xfId="6" applyBorder="1" applyAlignment="1">
      <alignment horizontal="center" vertical="center" wrapText="1"/>
    </xf>
    <xf numFmtId="164" fontId="12" fillId="0" borderId="10" xfId="6" applyNumberFormat="1" applyBorder="1" applyAlignment="1">
      <alignment horizontal="center" vertical="center" wrapText="1"/>
    </xf>
    <xf numFmtId="0" fontId="12" fillId="0" borderId="10" xfId="6" applyBorder="1" applyAlignment="1">
      <alignment horizontal="center" vertical="center" wrapText="1"/>
    </xf>
    <xf numFmtId="0" fontId="12" fillId="0" borderId="6" xfId="6" applyBorder="1" applyAlignment="1">
      <alignment vertical="center"/>
    </xf>
    <xf numFmtId="0" fontId="15" fillId="9" borderId="6" xfId="7" applyFill="1" applyBorder="1" applyAlignment="1">
      <alignment horizontal="left" vertical="center" wrapText="1"/>
    </xf>
    <xf numFmtId="0" fontId="12" fillId="0" borderId="6" xfId="6" applyBorder="1" applyAlignment="1">
      <alignment horizontal="center" vertical="center" wrapText="1"/>
    </xf>
    <xf numFmtId="0" fontId="12" fillId="2" borderId="1" xfId="6" applyFill="1" applyBorder="1"/>
    <xf numFmtId="0" fontId="12" fillId="2" borderId="6" xfId="6" applyFill="1" applyBorder="1" applyAlignment="1">
      <alignment horizontal="left" vertical="center" wrapText="1"/>
    </xf>
    <xf numFmtId="0" fontId="12" fillId="0" borderId="1" xfId="6" applyBorder="1" applyAlignment="1">
      <alignment horizontal="center" vertical="center" wrapText="1"/>
    </xf>
    <xf numFmtId="0" fontId="12" fillId="2" borderId="1" xfId="6" applyFill="1" applyBorder="1" applyAlignment="1">
      <alignment wrapText="1"/>
    </xf>
    <xf numFmtId="164" fontId="12" fillId="0" borderId="1" xfId="6" applyNumberFormat="1" applyBorder="1"/>
    <xf numFmtId="0" fontId="12" fillId="0" borderId="6" xfId="6" applyBorder="1" applyAlignment="1">
      <alignment horizontal="center" vertical="center"/>
    </xf>
    <xf numFmtId="9" fontId="12" fillId="0" borderId="7" xfId="6" applyNumberFormat="1" applyBorder="1" applyAlignment="1">
      <alignment horizontal="center" vertical="center" wrapText="1"/>
    </xf>
    <xf numFmtId="0" fontId="12" fillId="0" borderId="1" xfId="6" applyBorder="1" applyAlignment="1">
      <alignment wrapText="1"/>
    </xf>
    <xf numFmtId="0" fontId="12" fillId="0" borderId="6" xfId="6" applyBorder="1" applyAlignment="1">
      <alignment wrapText="1"/>
    </xf>
    <xf numFmtId="164" fontId="12" fillId="0" borderId="10" xfId="6" applyNumberFormat="1" applyBorder="1" applyAlignment="1">
      <alignment horizontal="center" vertical="center"/>
    </xf>
    <xf numFmtId="0" fontId="12" fillId="0" borderId="10" xfId="6" applyBorder="1" applyAlignment="1">
      <alignment horizontal="center" vertical="center"/>
    </xf>
    <xf numFmtId="164" fontId="12" fillId="2" borderId="1" xfId="6" applyNumberFormat="1" applyFill="1" applyBorder="1" applyAlignment="1">
      <alignment horizontal="center" vertical="center" wrapText="1"/>
    </xf>
    <xf numFmtId="0" fontId="14" fillId="2" borderId="6" xfId="6" applyFont="1" applyFill="1" applyBorder="1" applyAlignment="1">
      <alignment horizontal="left" vertical="center" wrapText="1"/>
    </xf>
    <xf numFmtId="0" fontId="3" fillId="4" borderId="9" xfId="6" applyFont="1" applyFill="1" applyBorder="1" applyAlignment="1">
      <alignment horizontal="right" vertical="center" wrapText="1"/>
    </xf>
    <xf numFmtId="0" fontId="4" fillId="7" borderId="1" xfId="6" applyFont="1" applyFill="1" applyBorder="1" applyAlignment="1">
      <alignment horizontal="center" vertical="center" wrapText="1"/>
    </xf>
    <xf numFmtId="164" fontId="1" fillId="7" borderId="3" xfId="6" applyNumberFormat="1" applyFont="1" applyFill="1" applyBorder="1" applyAlignment="1">
      <alignment horizontal="center" vertical="center" wrapText="1"/>
    </xf>
    <xf numFmtId="0" fontId="1" fillId="6" borderId="8" xfId="6" applyFont="1" applyFill="1" applyBorder="1" applyAlignment="1">
      <alignment horizontal="center" vertical="center" wrapText="1"/>
    </xf>
    <xf numFmtId="164" fontId="1" fillId="6" borderId="1" xfId="6" applyNumberFormat="1" applyFont="1" applyFill="1" applyBorder="1" applyAlignment="1">
      <alignment horizontal="center" vertical="center" wrapText="1"/>
    </xf>
    <xf numFmtId="0" fontId="1" fillId="6" borderId="2" xfId="6" applyFont="1" applyFill="1" applyBorder="1" applyAlignment="1">
      <alignment horizontal="center" vertical="center" wrapText="1"/>
    </xf>
    <xf numFmtId="0" fontId="1" fillId="6" borderId="1" xfId="6" applyFont="1" applyFill="1" applyBorder="1" applyAlignment="1">
      <alignment horizontal="center" vertical="center" wrapText="1"/>
    </xf>
    <xf numFmtId="0" fontId="4" fillId="6" borderId="1" xfId="6" applyFont="1" applyFill="1" applyBorder="1" applyAlignment="1">
      <alignment horizontal="center" vertical="center" wrapText="1"/>
    </xf>
    <xf numFmtId="164" fontId="1" fillId="6" borderId="2" xfId="6" applyNumberFormat="1" applyFont="1" applyFill="1" applyBorder="1" applyAlignment="1">
      <alignment horizontal="center" vertical="center" wrapText="1"/>
    </xf>
    <xf numFmtId="0" fontId="4" fillId="7" borderId="1" xfId="5" applyNumberFormat="1" applyFont="1" applyFill="1" applyBorder="1" applyAlignment="1">
      <alignment horizontal="center" vertical="center"/>
    </xf>
    <xf numFmtId="0" fontId="4" fillId="7" borderId="1" xfId="4" applyFont="1" applyFill="1" applyBorder="1" applyAlignment="1">
      <alignment horizontal="center" vertical="center" wrapText="1"/>
    </xf>
    <xf numFmtId="0" fontId="3" fillId="4" borderId="6" xfId="6" applyFont="1" applyFill="1" applyBorder="1" applyAlignment="1">
      <alignment horizontal="left" vertical="center" wrapText="1"/>
    </xf>
    <xf numFmtId="0" fontId="10" fillId="0" borderId="1" xfId="6" applyFont="1" applyBorder="1" applyAlignment="1">
      <alignment horizontal="left" vertical="center"/>
    </xf>
    <xf numFmtId="0" fontId="12" fillId="0" borderId="11" xfId="6" applyBorder="1" applyAlignment="1">
      <alignment wrapText="1"/>
    </xf>
    <xf numFmtId="0" fontId="3" fillId="4" borderId="4" xfId="6" applyFont="1" applyFill="1" applyBorder="1" applyAlignment="1">
      <alignment horizontal="left" vertical="center" wrapText="1"/>
    </xf>
    <xf numFmtId="164" fontId="12" fillId="0" borderId="0" xfId="6" applyNumberFormat="1" applyAlignment="1">
      <alignment horizontal="right" vertical="center"/>
    </xf>
    <xf numFmtId="164" fontId="3" fillId="4" borderId="6" xfId="6" applyNumberFormat="1" applyFont="1" applyFill="1" applyBorder="1" applyAlignment="1">
      <alignment horizontal="center" vertical="center" wrapText="1"/>
    </xf>
    <xf numFmtId="9" fontId="12" fillId="2" borderId="6" xfId="6" applyNumberFormat="1" applyFill="1" applyBorder="1"/>
    <xf numFmtId="164" fontId="12" fillId="0" borderId="6" xfId="6" applyNumberFormat="1" applyBorder="1"/>
    <xf numFmtId="9" fontId="0" fillId="0" borderId="6" xfId="2" applyFont="1" applyBorder="1" applyAlignment="1">
      <alignment horizontal="center" wrapText="1"/>
    </xf>
    <xf numFmtId="0" fontId="14" fillId="2" borderId="6" xfId="6" applyFont="1" applyFill="1" applyBorder="1"/>
    <xf numFmtId="0" fontId="12" fillId="2" borderId="6" xfId="6" applyFill="1" applyBorder="1"/>
    <xf numFmtId="10" fontId="12" fillId="0" borderId="6" xfId="6" applyNumberFormat="1" applyBorder="1"/>
    <xf numFmtId="0" fontId="13" fillId="0" borderId="6" xfId="6" applyFont="1" applyBorder="1"/>
    <xf numFmtId="164" fontId="3" fillId="4" borderId="2" xfId="6" applyNumberFormat="1" applyFont="1" applyFill="1" applyBorder="1" applyAlignment="1">
      <alignment horizontal="center" vertical="center" wrapText="1"/>
    </xf>
    <xf numFmtId="0" fontId="12" fillId="0" borderId="0" xfId="6" applyAlignment="1">
      <alignment horizontal="center" vertical="center"/>
    </xf>
    <xf numFmtId="9" fontId="0" fillId="0" borderId="1" xfId="2" applyFont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12" fillId="2" borderId="1" xfId="6" applyFill="1" applyBorder="1" applyAlignment="1">
      <alignment vertical="center" wrapText="1"/>
    </xf>
    <xf numFmtId="0" fontId="12" fillId="2" borderId="1" xfId="6" applyFill="1" applyBorder="1" applyAlignment="1">
      <alignment vertical="center"/>
    </xf>
    <xf numFmtId="9" fontId="12" fillId="2" borderId="6" xfId="6" applyNumberFormat="1" applyFill="1" applyBorder="1" applyAlignment="1">
      <alignment vertical="center"/>
    </xf>
    <xf numFmtId="10" fontId="3" fillId="4" borderId="1" xfId="2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1" fontId="0" fillId="0" borderId="2" xfId="0" applyNumberFormat="1" applyBorder="1" applyAlignment="1">
      <alignment horizontal="center" wrapText="1"/>
    </xf>
    <xf numFmtId="1" fontId="0" fillId="0" borderId="1" xfId="0" applyNumberFormat="1" applyBorder="1" applyAlignment="1">
      <alignment horizontal="center" wrapText="1"/>
    </xf>
    <xf numFmtId="164" fontId="12" fillId="9" borderId="1" xfId="6" applyNumberFormat="1" applyFill="1" applyBorder="1" applyAlignment="1">
      <alignment horizontal="center" vertical="center"/>
    </xf>
    <xf numFmtId="0" fontId="7" fillId="0" borderId="8" xfId="6" applyFont="1" applyBorder="1" applyAlignment="1">
      <alignment horizontal="left" vertical="center" wrapText="1"/>
    </xf>
    <xf numFmtId="0" fontId="4" fillId="4" borderId="4" xfId="6" applyFont="1" applyFill="1" applyBorder="1" applyAlignment="1">
      <alignment horizontal="left" vertical="center"/>
    </xf>
    <xf numFmtId="0" fontId="7" fillId="0" borderId="8" xfId="6" applyFont="1" applyBorder="1" applyAlignment="1">
      <alignment horizontal="left" vertical="center"/>
    </xf>
    <xf numFmtId="0" fontId="7" fillId="0" borderId="1" xfId="6" applyFont="1" applyBorder="1" applyAlignment="1">
      <alignment horizontal="left" vertical="center"/>
    </xf>
    <xf numFmtId="0" fontId="8" fillId="0" borderId="1" xfId="6" applyFont="1" applyBorder="1" applyAlignment="1">
      <alignment horizontal="left" vertical="center"/>
    </xf>
    <xf numFmtId="0" fontId="4" fillId="4" borderId="6" xfId="6" applyFont="1" applyFill="1" applyBorder="1" applyAlignment="1">
      <alignment horizontal="left" vertical="center"/>
    </xf>
    <xf numFmtId="0" fontId="7" fillId="0" borderId="1" xfId="6" applyFont="1" applyBorder="1" applyAlignment="1">
      <alignment horizontal="left"/>
    </xf>
    <xf numFmtId="0" fontId="7" fillId="9" borderId="8" xfId="6" applyFont="1" applyFill="1" applyBorder="1" applyAlignment="1">
      <alignment horizontal="left" vertical="center"/>
    </xf>
    <xf numFmtId="2" fontId="0" fillId="2" borderId="1" xfId="0" applyNumberFormat="1" applyFill="1" applyBorder="1" applyAlignment="1">
      <alignment horizontal="center" wrapText="1"/>
    </xf>
    <xf numFmtId="0" fontId="20" fillId="4" borderId="1" xfId="0" applyFont="1" applyFill="1" applyBorder="1" applyAlignment="1">
      <alignment horizontal="left" vertical="center"/>
    </xf>
    <xf numFmtId="2" fontId="19" fillId="2" borderId="1" xfId="0" applyNumberFormat="1" applyFont="1" applyFill="1" applyBorder="1" applyAlignment="1">
      <alignment horizont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/>
    </xf>
    <xf numFmtId="1" fontId="9" fillId="2" borderId="1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/>
    </xf>
    <xf numFmtId="0" fontId="3" fillId="2" borderId="9" xfId="6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wrapText="1"/>
    </xf>
    <xf numFmtId="9" fontId="0" fillId="0" borderId="1" xfId="2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1" xfId="4" applyFont="1" applyFill="1" applyBorder="1" applyAlignment="1">
      <alignment horizontal="center" vertical="center" wrapText="1"/>
    </xf>
    <xf numFmtId="0" fontId="1" fillId="6" borderId="6" xfId="6" applyFont="1" applyFill="1" applyBorder="1" applyAlignment="1">
      <alignment horizontal="center" vertical="center" wrapText="1"/>
    </xf>
    <xf numFmtId="0" fontId="1" fillId="6" borderId="1" xfId="6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 wrapText="1"/>
    </xf>
    <xf numFmtId="0" fontId="1" fillId="6" borderId="2" xfId="6" applyFont="1" applyFill="1" applyBorder="1" applyAlignment="1">
      <alignment horizontal="center" vertical="center" wrapText="1"/>
    </xf>
  </cellXfs>
  <cellStyles count="8">
    <cellStyle name="H0" xfId="1" xr:uid="{00000000-0005-0000-0000-000000000000}"/>
    <cellStyle name="Jun" xfId="7" xr:uid="{C2132EA7-5735-44B3-BC98-5E801758620D}"/>
    <cellStyle name="Normal" xfId="0" builtinId="0"/>
    <cellStyle name="Normal 2" xfId="4" xr:uid="{00000000-0005-0000-0000-000001000000}"/>
    <cellStyle name="Normal 3" xfId="6" xr:uid="{26059F00-9CC7-4BCD-A745-EBEC975D9974}"/>
    <cellStyle name="Percent" xfId="2" builtinId="5"/>
    <cellStyle name="Percent 2" xfId="5" xr:uid="{A2E53F30-6500-412B-8B2D-F8288E60FA9F}"/>
    <cellStyle name="Κανονικό 10 10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3"/>
  <sheetViews>
    <sheetView tabSelected="1" zoomScale="70" zoomScaleNormal="70" workbookViewId="0">
      <selection activeCell="B33" sqref="B33"/>
    </sheetView>
  </sheetViews>
  <sheetFormatPr defaultRowHeight="15" x14ac:dyDescent="0.25"/>
  <cols>
    <col min="1" max="1" width="65.7109375" customWidth="1"/>
    <col min="2" max="2" width="44.28515625" customWidth="1"/>
    <col min="3" max="3" width="47.140625" style="12" bestFit="1" customWidth="1"/>
    <col min="4" max="4" width="19.28515625" customWidth="1"/>
  </cols>
  <sheetData>
    <row r="1" spans="1:17" ht="15.75" x14ac:dyDescent="0.25">
      <c r="A1" s="20" t="s">
        <v>168</v>
      </c>
      <c r="B1" s="42">
        <v>0.1</v>
      </c>
    </row>
    <row r="2" spans="1:17" ht="15.75" x14ac:dyDescent="0.25">
      <c r="A2" s="20" t="s">
        <v>169</v>
      </c>
      <c r="B2" s="42">
        <v>0.1</v>
      </c>
    </row>
    <row r="3" spans="1:17" x14ac:dyDescent="0.25">
      <c r="A3" s="12"/>
      <c r="B3" s="12"/>
    </row>
    <row r="4" spans="1:17" ht="15.75" x14ac:dyDescent="0.25">
      <c r="A4" s="21" t="s">
        <v>170</v>
      </c>
      <c r="B4" s="106">
        <v>3</v>
      </c>
      <c r="C4"/>
    </row>
    <row r="5" spans="1:17" ht="15.75" x14ac:dyDescent="0.25">
      <c r="A5" s="107" t="s">
        <v>355</v>
      </c>
      <c r="B5" s="106">
        <v>2</v>
      </c>
      <c r="C5"/>
    </row>
    <row r="6" spans="1:17" ht="15.75" x14ac:dyDescent="0.25">
      <c r="A6" s="107" t="s">
        <v>212</v>
      </c>
      <c r="B6" s="106">
        <v>1.75</v>
      </c>
      <c r="C6"/>
    </row>
    <row r="7" spans="1:17" ht="15.75" x14ac:dyDescent="0.25">
      <c r="A7" s="107" t="s">
        <v>207</v>
      </c>
      <c r="B7" s="106">
        <v>1.5</v>
      </c>
      <c r="C7"/>
    </row>
    <row r="8" spans="1:17" ht="15.75" x14ac:dyDescent="0.25">
      <c r="A8" s="107" t="s">
        <v>214</v>
      </c>
      <c r="B8" s="106">
        <v>1.35</v>
      </c>
      <c r="C8"/>
    </row>
    <row r="9" spans="1:17" ht="15.75" x14ac:dyDescent="0.25">
      <c r="A9" s="107" t="s">
        <v>354</v>
      </c>
      <c r="B9" s="106">
        <f>30*25%*70%</f>
        <v>5.25</v>
      </c>
      <c r="C9"/>
    </row>
    <row r="10" spans="1:17" ht="15.75" x14ac:dyDescent="0.25">
      <c r="A10" s="107" t="s">
        <v>353</v>
      </c>
      <c r="B10" s="106">
        <v>17.600000000000001</v>
      </c>
      <c r="C10"/>
    </row>
    <row r="11" spans="1:17" ht="15.75" x14ac:dyDescent="0.25">
      <c r="A11" s="107" t="s">
        <v>352</v>
      </c>
      <c r="B11" s="106">
        <v>10.8</v>
      </c>
      <c r="C11"/>
    </row>
    <row r="12" spans="1:17" ht="15.75" x14ac:dyDescent="0.25">
      <c r="A12" s="107" t="s">
        <v>351</v>
      </c>
      <c r="B12" s="106">
        <v>4</v>
      </c>
      <c r="C12"/>
    </row>
    <row r="13" spans="1:17" ht="15.75" x14ac:dyDescent="0.25">
      <c r="A13" s="107" t="s">
        <v>350</v>
      </c>
      <c r="B13" s="106">
        <f>15*80%</f>
        <v>12</v>
      </c>
      <c r="C13"/>
      <c r="D13" s="21">
        <v>2019</v>
      </c>
      <c r="E13" s="40">
        <v>2020</v>
      </c>
      <c r="F13" s="40">
        <v>2021</v>
      </c>
      <c r="G13" s="40">
        <v>2022</v>
      </c>
      <c r="H13" s="40">
        <v>2023</v>
      </c>
      <c r="I13" s="40">
        <v>2024</v>
      </c>
      <c r="J13" s="40">
        <v>2025</v>
      </c>
      <c r="K13" s="40">
        <v>2026</v>
      </c>
      <c r="L13" s="40">
        <v>2027</v>
      </c>
      <c r="M13" s="40">
        <v>2028</v>
      </c>
      <c r="N13" s="40">
        <v>2029</v>
      </c>
      <c r="O13" s="40">
        <v>2030</v>
      </c>
      <c r="P13" s="40">
        <v>2031</v>
      </c>
      <c r="Q13" s="40">
        <v>2032</v>
      </c>
    </row>
    <row r="14" spans="1:17" x14ac:dyDescent="0.25">
      <c r="C14"/>
      <c r="D14" s="134">
        <v>2.5000000000000001E-3</v>
      </c>
      <c r="E14" s="134">
        <v>-1.2500000000000001E-2</v>
      </c>
      <c r="F14" s="134">
        <v>1.24E-2</v>
      </c>
      <c r="G14" s="134">
        <v>9.6500000000000002E-2</v>
      </c>
      <c r="H14" s="134">
        <v>3.4599999999999999E-2</v>
      </c>
      <c r="I14" s="134">
        <v>2.7400000000000001E-2</v>
      </c>
      <c r="J14" s="134">
        <v>2.4799999999999999E-2</v>
      </c>
      <c r="K14" s="39">
        <v>2.5000000000000001E-2</v>
      </c>
      <c r="L14" s="39">
        <v>2.5999999999999999E-2</v>
      </c>
      <c r="M14" s="39">
        <v>2.1000000000000001E-2</v>
      </c>
      <c r="N14" s="39">
        <v>0.02</v>
      </c>
      <c r="O14" s="39">
        <v>0.02</v>
      </c>
      <c r="P14" s="39">
        <v>0.02</v>
      </c>
      <c r="Q14" s="39">
        <v>0.02</v>
      </c>
    </row>
    <row r="15" spans="1:17" ht="20.25" customHeight="1" x14ac:dyDescent="0.25"/>
    <row r="16" spans="1:17" x14ac:dyDescent="0.25">
      <c r="A16" s="159" t="s">
        <v>7</v>
      </c>
      <c r="B16" s="18" t="s">
        <v>72</v>
      </c>
      <c r="C16" s="4" t="s">
        <v>166</v>
      </c>
    </row>
    <row r="17" spans="1:17" ht="30" x14ac:dyDescent="0.25">
      <c r="A17" s="157"/>
      <c r="B17" s="10" t="s">
        <v>73</v>
      </c>
      <c r="C17" s="5" t="s">
        <v>167</v>
      </c>
      <c r="D17" s="60">
        <v>0.26</v>
      </c>
      <c r="E17" s="124">
        <f>D17*(1+D$14)</f>
        <v>0.26064999999999999</v>
      </c>
      <c r="F17" s="124">
        <f t="shared" ref="F17:Q29" si="0">E17*(1+E$14)</f>
        <v>0.25739187499999999</v>
      </c>
      <c r="G17" s="124">
        <f t="shared" si="0"/>
        <v>0.26058353424999997</v>
      </c>
      <c r="H17" s="124">
        <f t="shared" si="0"/>
        <v>0.28572984530512496</v>
      </c>
      <c r="I17" s="124">
        <f t="shared" si="0"/>
        <v>0.29561609795268229</v>
      </c>
      <c r="J17" s="124">
        <f t="shared" si="0"/>
        <v>0.30371597903658581</v>
      </c>
      <c r="K17" s="124">
        <f t="shared" si="0"/>
        <v>0.3112481353166931</v>
      </c>
      <c r="L17" s="124">
        <f t="shared" si="0"/>
        <v>0.31902933869961042</v>
      </c>
      <c r="M17" s="124">
        <f t="shared" si="0"/>
        <v>0.32732410150580032</v>
      </c>
      <c r="N17" s="124">
        <f t="shared" si="0"/>
        <v>0.33419790763742208</v>
      </c>
      <c r="O17" s="124">
        <f t="shared" si="0"/>
        <v>0.34088186579017055</v>
      </c>
      <c r="P17" s="124">
        <f t="shared" si="0"/>
        <v>0.34769950310597397</v>
      </c>
      <c r="Q17" s="124">
        <f t="shared" si="0"/>
        <v>0.35465349316809347</v>
      </c>
    </row>
    <row r="18" spans="1:17" x14ac:dyDescent="0.25">
      <c r="A18" s="157" t="s">
        <v>4</v>
      </c>
      <c r="B18" s="18" t="s">
        <v>72</v>
      </c>
      <c r="C18" s="4" t="s">
        <v>166</v>
      </c>
      <c r="D18" s="61"/>
    </row>
    <row r="19" spans="1:17" ht="30" x14ac:dyDescent="0.25">
      <c r="A19" s="157"/>
      <c r="B19" s="10" t="s">
        <v>73</v>
      </c>
      <c r="C19" s="5" t="s">
        <v>167</v>
      </c>
      <c r="D19" s="60">
        <v>0.31</v>
      </c>
      <c r="E19" s="124">
        <f>D19*(1+D$14)</f>
        <v>0.31077499999999997</v>
      </c>
      <c r="F19" s="124">
        <f t="shared" si="0"/>
        <v>0.30689031249999998</v>
      </c>
      <c r="G19" s="124">
        <f t="shared" si="0"/>
        <v>0.31069575237499997</v>
      </c>
      <c r="H19" s="124">
        <f t="shared" si="0"/>
        <v>0.34067789247918745</v>
      </c>
      <c r="I19" s="124">
        <f t="shared" si="0"/>
        <v>0.3524653475589673</v>
      </c>
      <c r="J19" s="124">
        <f t="shared" si="0"/>
        <v>0.36212289808208303</v>
      </c>
      <c r="K19" s="124">
        <f t="shared" si="0"/>
        <v>0.37110354595451867</v>
      </c>
      <c r="L19" s="124">
        <f t="shared" si="0"/>
        <v>0.38038113460338158</v>
      </c>
      <c r="M19" s="124">
        <f t="shared" si="0"/>
        <v>0.39027104410306951</v>
      </c>
      <c r="N19" s="124">
        <f t="shared" si="0"/>
        <v>0.39846673602923394</v>
      </c>
      <c r="O19" s="124">
        <f t="shared" si="0"/>
        <v>0.40643607074981863</v>
      </c>
      <c r="P19" s="124">
        <f t="shared" si="0"/>
        <v>0.41456479216481501</v>
      </c>
      <c r="Q19" s="124">
        <f t="shared" si="0"/>
        <v>0.42285608800811131</v>
      </c>
    </row>
    <row r="20" spans="1:17" x14ac:dyDescent="0.25">
      <c r="A20" s="160" t="s">
        <v>203</v>
      </c>
      <c r="B20" s="18" t="s">
        <v>72</v>
      </c>
      <c r="C20" s="4" t="s">
        <v>166</v>
      </c>
      <c r="D20" s="61"/>
    </row>
    <row r="21" spans="1:17" ht="30" x14ac:dyDescent="0.25">
      <c r="A21" s="160"/>
      <c r="B21" s="10" t="s">
        <v>73</v>
      </c>
      <c r="C21" s="5" t="s">
        <v>167</v>
      </c>
      <c r="D21" s="60">
        <v>0.33</v>
      </c>
      <c r="E21" s="124">
        <f>D21*(1+D$14)</f>
        <v>0.33082499999999998</v>
      </c>
      <c r="F21" s="124">
        <f t="shared" si="0"/>
        <v>0.32668968749999999</v>
      </c>
      <c r="G21" s="124">
        <f t="shared" si="0"/>
        <v>0.330740639625</v>
      </c>
      <c r="H21" s="124">
        <f t="shared" si="0"/>
        <v>0.36265711134881251</v>
      </c>
      <c r="I21" s="124">
        <f t="shared" si="0"/>
        <v>0.37520504740148142</v>
      </c>
      <c r="J21" s="124">
        <f t="shared" si="0"/>
        <v>0.38548566570028203</v>
      </c>
      <c r="K21" s="124">
        <f t="shared" si="0"/>
        <v>0.39504571020964901</v>
      </c>
      <c r="L21" s="124">
        <f t="shared" si="0"/>
        <v>0.40492185296489019</v>
      </c>
      <c r="M21" s="124">
        <f t="shared" si="0"/>
        <v>0.41544982114197737</v>
      </c>
      <c r="N21" s="124">
        <f t="shared" si="0"/>
        <v>0.42417426738595887</v>
      </c>
      <c r="O21" s="124">
        <f t="shared" si="0"/>
        <v>0.43265775273367807</v>
      </c>
      <c r="P21" s="124">
        <f t="shared" si="0"/>
        <v>0.44131090778835164</v>
      </c>
      <c r="Q21" s="124">
        <f t="shared" si="0"/>
        <v>0.4501371259441187</v>
      </c>
    </row>
    <row r="22" spans="1:17" x14ac:dyDescent="0.25">
      <c r="A22" s="157" t="s">
        <v>1</v>
      </c>
      <c r="B22" s="18" t="s">
        <v>72</v>
      </c>
      <c r="C22" s="4" t="s">
        <v>166</v>
      </c>
      <c r="D22" s="61"/>
    </row>
    <row r="23" spans="1:17" ht="30" x14ac:dyDescent="0.25">
      <c r="A23" s="157"/>
      <c r="B23" s="10" t="s">
        <v>73</v>
      </c>
      <c r="C23" s="5" t="s">
        <v>167</v>
      </c>
      <c r="D23" s="60">
        <v>0.28999999999999998</v>
      </c>
      <c r="E23" s="124">
        <f>D23*(1+D$14)</f>
        <v>0.29072499999999996</v>
      </c>
      <c r="F23" s="124">
        <f t="shared" si="0"/>
        <v>0.28709093749999998</v>
      </c>
      <c r="G23" s="124">
        <f t="shared" si="0"/>
        <v>0.29065086512499999</v>
      </c>
      <c r="H23" s="124">
        <f t="shared" si="0"/>
        <v>0.3186986736095625</v>
      </c>
      <c r="I23" s="124">
        <f t="shared" si="0"/>
        <v>0.32972564771645335</v>
      </c>
      <c r="J23" s="124">
        <f t="shared" si="0"/>
        <v>0.3387601304638842</v>
      </c>
      <c r="K23" s="124">
        <f t="shared" si="0"/>
        <v>0.34716138169938848</v>
      </c>
      <c r="L23" s="124">
        <f t="shared" si="0"/>
        <v>0.35584041624187318</v>
      </c>
      <c r="M23" s="124">
        <f t="shared" si="0"/>
        <v>0.36509226706416187</v>
      </c>
      <c r="N23" s="124">
        <f t="shared" si="0"/>
        <v>0.37275920467250923</v>
      </c>
      <c r="O23" s="124">
        <f t="shared" si="0"/>
        <v>0.38021438876595942</v>
      </c>
      <c r="P23" s="124">
        <f t="shared" si="0"/>
        <v>0.38781867654127861</v>
      </c>
      <c r="Q23" s="124">
        <f t="shared" si="0"/>
        <v>0.3955750500721042</v>
      </c>
    </row>
    <row r="24" spans="1:17" x14ac:dyDescent="0.25">
      <c r="A24" s="157" t="s">
        <v>0</v>
      </c>
      <c r="B24" s="18" t="s">
        <v>72</v>
      </c>
      <c r="C24" s="4" t="s">
        <v>166</v>
      </c>
      <c r="D24" s="61"/>
    </row>
    <row r="25" spans="1:17" ht="30" x14ac:dyDescent="0.25">
      <c r="A25" s="157"/>
      <c r="B25" s="10" t="s">
        <v>73</v>
      </c>
      <c r="C25" s="5" t="s">
        <v>167</v>
      </c>
      <c r="D25" s="60">
        <v>0.28999999999999998</v>
      </c>
      <c r="E25" s="124">
        <f>D25*(1+D$14)</f>
        <v>0.29072499999999996</v>
      </c>
      <c r="F25" s="124">
        <f t="shared" si="0"/>
        <v>0.28709093749999998</v>
      </c>
      <c r="G25" s="124">
        <f t="shared" si="0"/>
        <v>0.29065086512499999</v>
      </c>
      <c r="H25" s="124">
        <f t="shared" si="0"/>
        <v>0.3186986736095625</v>
      </c>
      <c r="I25" s="124">
        <f t="shared" si="0"/>
        <v>0.32972564771645335</v>
      </c>
      <c r="J25" s="124">
        <f t="shared" si="0"/>
        <v>0.3387601304638842</v>
      </c>
      <c r="K25" s="124">
        <f t="shared" si="0"/>
        <v>0.34716138169938848</v>
      </c>
      <c r="L25" s="124">
        <f t="shared" si="0"/>
        <v>0.35584041624187318</v>
      </c>
      <c r="M25" s="124">
        <f t="shared" si="0"/>
        <v>0.36509226706416187</v>
      </c>
      <c r="N25" s="124">
        <f t="shared" si="0"/>
        <v>0.37275920467250923</v>
      </c>
      <c r="O25" s="124">
        <f t="shared" si="0"/>
        <v>0.38021438876595942</v>
      </c>
      <c r="P25" s="124">
        <f t="shared" si="0"/>
        <v>0.38781867654127861</v>
      </c>
      <c r="Q25" s="124">
        <f t="shared" si="0"/>
        <v>0.3955750500721042</v>
      </c>
    </row>
    <row r="26" spans="1:17" x14ac:dyDescent="0.25">
      <c r="A26" s="157" t="s">
        <v>3</v>
      </c>
      <c r="B26" s="18" t="s">
        <v>72</v>
      </c>
      <c r="C26" s="4" t="s">
        <v>166</v>
      </c>
      <c r="D26" s="61"/>
    </row>
    <row r="27" spans="1:17" ht="30" x14ac:dyDescent="0.25">
      <c r="A27" s="157"/>
      <c r="B27" s="10" t="s">
        <v>73</v>
      </c>
      <c r="C27" s="5" t="s">
        <v>167</v>
      </c>
      <c r="D27" s="60">
        <v>0.28999999999999998</v>
      </c>
      <c r="E27" s="124">
        <f>D27*(1+D$14)</f>
        <v>0.29072499999999996</v>
      </c>
      <c r="F27" s="124">
        <f t="shared" si="0"/>
        <v>0.28709093749999998</v>
      </c>
      <c r="G27" s="124">
        <f t="shared" si="0"/>
        <v>0.29065086512499999</v>
      </c>
      <c r="H27" s="124">
        <f t="shared" si="0"/>
        <v>0.3186986736095625</v>
      </c>
      <c r="I27" s="124">
        <f t="shared" si="0"/>
        <v>0.32972564771645335</v>
      </c>
      <c r="J27" s="124">
        <f t="shared" si="0"/>
        <v>0.3387601304638842</v>
      </c>
      <c r="K27" s="124">
        <f t="shared" si="0"/>
        <v>0.34716138169938848</v>
      </c>
      <c r="L27" s="124">
        <f t="shared" si="0"/>
        <v>0.35584041624187318</v>
      </c>
      <c r="M27" s="124">
        <f t="shared" si="0"/>
        <v>0.36509226706416187</v>
      </c>
      <c r="N27" s="124">
        <f t="shared" si="0"/>
        <v>0.37275920467250923</v>
      </c>
      <c r="O27" s="124">
        <f t="shared" si="0"/>
        <v>0.38021438876595942</v>
      </c>
      <c r="P27" s="124">
        <f t="shared" si="0"/>
        <v>0.38781867654127861</v>
      </c>
      <c r="Q27" s="124">
        <f t="shared" si="0"/>
        <v>0.3955750500721042</v>
      </c>
    </row>
    <row r="28" spans="1:17" x14ac:dyDescent="0.25">
      <c r="A28" s="157" t="s">
        <v>2</v>
      </c>
      <c r="B28" s="18" t="s">
        <v>72</v>
      </c>
      <c r="C28" s="4" t="s">
        <v>166</v>
      </c>
      <c r="D28" s="61"/>
    </row>
    <row r="29" spans="1:17" ht="30" x14ac:dyDescent="0.25">
      <c r="A29" s="157"/>
      <c r="B29" s="10" t="s">
        <v>73</v>
      </c>
      <c r="C29" s="5" t="s">
        <v>167</v>
      </c>
      <c r="D29" s="60">
        <v>0.28999999999999998</v>
      </c>
      <c r="E29" s="124">
        <f>D29*(1+D$14)</f>
        <v>0.29072499999999996</v>
      </c>
      <c r="F29" s="124">
        <f t="shared" si="0"/>
        <v>0.28709093749999998</v>
      </c>
      <c r="G29" s="124">
        <f t="shared" si="0"/>
        <v>0.29065086512499999</v>
      </c>
      <c r="H29" s="124">
        <f t="shared" si="0"/>
        <v>0.3186986736095625</v>
      </c>
      <c r="I29" s="124">
        <f t="shared" si="0"/>
        <v>0.32972564771645335</v>
      </c>
      <c r="J29" s="124">
        <f t="shared" si="0"/>
        <v>0.3387601304638842</v>
      </c>
      <c r="K29" s="124">
        <f t="shared" si="0"/>
        <v>0.34716138169938848</v>
      </c>
      <c r="L29" s="124">
        <f t="shared" si="0"/>
        <v>0.35584041624187318</v>
      </c>
      <c r="M29" s="124">
        <f t="shared" si="0"/>
        <v>0.36509226706416187</v>
      </c>
      <c r="N29" s="124">
        <f t="shared" si="0"/>
        <v>0.37275920467250923</v>
      </c>
      <c r="O29" s="124">
        <f t="shared" si="0"/>
        <v>0.38021438876595942</v>
      </c>
      <c r="P29" s="124">
        <f t="shared" si="0"/>
        <v>0.38781867654127861</v>
      </c>
      <c r="Q29" s="124">
        <f t="shared" si="0"/>
        <v>0.3955750500721042</v>
      </c>
    </row>
    <row r="30" spans="1:17" ht="30" x14ac:dyDescent="0.25">
      <c r="A30" s="16" t="s">
        <v>71</v>
      </c>
      <c r="B30" s="10" t="s">
        <v>5</v>
      </c>
      <c r="C30" s="5" t="s">
        <v>167</v>
      </c>
    </row>
    <row r="31" spans="1:17" x14ac:dyDescent="0.25">
      <c r="A31" s="158" t="s">
        <v>8</v>
      </c>
      <c r="B31" s="18" t="s">
        <v>72</v>
      </c>
      <c r="C31" s="4" t="s">
        <v>166</v>
      </c>
    </row>
    <row r="32" spans="1:17" ht="30" x14ac:dyDescent="0.25">
      <c r="A32" s="158"/>
      <c r="B32" s="10" t="s">
        <v>73</v>
      </c>
      <c r="C32" s="5" t="s">
        <v>167</v>
      </c>
      <c r="D32" s="60">
        <v>0.28999999999999998</v>
      </c>
      <c r="E32" s="124">
        <f>D32*(1+D$14)</f>
        <v>0.29072499999999996</v>
      </c>
      <c r="F32" s="124">
        <f t="shared" ref="F32:Q32" si="1">E32*(1+E$14)</f>
        <v>0.28709093749999998</v>
      </c>
      <c r="G32" s="124">
        <f t="shared" si="1"/>
        <v>0.29065086512499999</v>
      </c>
      <c r="H32" s="124">
        <f t="shared" si="1"/>
        <v>0.3186986736095625</v>
      </c>
      <c r="I32" s="124">
        <f t="shared" si="1"/>
        <v>0.32972564771645335</v>
      </c>
      <c r="J32" s="124">
        <f t="shared" si="1"/>
        <v>0.3387601304638842</v>
      </c>
      <c r="K32" s="124">
        <f t="shared" si="1"/>
        <v>0.34716138169938848</v>
      </c>
      <c r="L32" s="124">
        <f t="shared" si="1"/>
        <v>0.35584041624187318</v>
      </c>
      <c r="M32" s="124">
        <f t="shared" si="1"/>
        <v>0.36509226706416187</v>
      </c>
      <c r="N32" s="124">
        <f t="shared" si="1"/>
        <v>0.37275920467250923</v>
      </c>
      <c r="O32" s="124">
        <f t="shared" si="1"/>
        <v>0.38021438876595942</v>
      </c>
      <c r="P32" s="124">
        <f t="shared" si="1"/>
        <v>0.38781867654127861</v>
      </c>
      <c r="Q32" s="124">
        <f t="shared" si="1"/>
        <v>0.3955750500721042</v>
      </c>
    </row>
    <row r="33" spans="1:3" ht="30" x14ac:dyDescent="0.25">
      <c r="A33" s="17" t="s">
        <v>74</v>
      </c>
      <c r="B33" s="18" t="s">
        <v>165</v>
      </c>
      <c r="C33" s="4" t="s">
        <v>164</v>
      </c>
    </row>
  </sheetData>
  <mergeCells count="8">
    <mergeCell ref="A28:A29"/>
    <mergeCell ref="A31:A32"/>
    <mergeCell ref="A16:A17"/>
    <mergeCell ref="A18:A19"/>
    <mergeCell ref="A20:A21"/>
    <mergeCell ref="A22:A23"/>
    <mergeCell ref="A24:A25"/>
    <mergeCell ref="A26:A27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118"/>
  <sheetViews>
    <sheetView zoomScale="70" zoomScaleNormal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0" sqref="A20"/>
    </sheetView>
  </sheetViews>
  <sheetFormatPr defaultColWidth="24.5703125" defaultRowHeight="15.75" x14ac:dyDescent="0.25"/>
  <cols>
    <col min="1" max="1" width="155.140625" style="58" customWidth="1"/>
    <col min="2" max="2" width="13.7109375" style="1" customWidth="1"/>
    <col min="3" max="3" width="13.85546875" style="14" customWidth="1"/>
    <col min="4" max="4" width="13.42578125" style="1" customWidth="1"/>
    <col min="5" max="5" width="13.85546875" style="14" customWidth="1"/>
    <col min="6" max="6" width="13.5703125" style="1" customWidth="1"/>
    <col min="7" max="7" width="13" style="14" customWidth="1"/>
    <col min="8" max="8" width="13" style="1" customWidth="1"/>
    <col min="9" max="9" width="13.85546875" style="14" customWidth="1"/>
    <col min="10" max="10" width="14" style="1" customWidth="1"/>
    <col min="11" max="11" width="13" style="15" customWidth="1"/>
    <col min="12" max="12" width="14.42578125" customWidth="1"/>
    <col min="13" max="13" width="13" style="15" customWidth="1"/>
    <col min="14" max="14" width="13.5703125" customWidth="1"/>
    <col min="15" max="15" width="13" style="15" customWidth="1"/>
    <col min="16" max="16" width="17.28515625" style="15" customWidth="1"/>
    <col min="17" max="17" width="13.140625" customWidth="1"/>
    <col min="18" max="18" width="13" style="15" customWidth="1"/>
    <col min="19" max="19" width="21" style="31" customWidth="1"/>
    <col min="20" max="20" width="19.7109375" style="31" customWidth="1"/>
    <col min="21" max="22" width="16.7109375" style="31" customWidth="1"/>
    <col min="23" max="23" width="14.7109375" style="124" customWidth="1"/>
    <col min="24" max="24" width="14.85546875" style="125" customWidth="1"/>
    <col min="25" max="33" width="13.5703125" style="125" customWidth="1"/>
    <col min="34" max="37" width="11.28515625" customWidth="1"/>
    <col min="38" max="38" width="16.28515625" customWidth="1"/>
    <col min="39" max="43" width="10.85546875" customWidth="1"/>
    <col min="44" max="44" width="13.140625" customWidth="1"/>
  </cols>
  <sheetData>
    <row r="1" spans="1:38" ht="90" x14ac:dyDescent="0.25">
      <c r="A1" s="49" t="s">
        <v>163</v>
      </c>
      <c r="B1" s="159" t="s">
        <v>7</v>
      </c>
      <c r="C1" s="157"/>
      <c r="D1" s="157" t="s">
        <v>4</v>
      </c>
      <c r="E1" s="157"/>
      <c r="F1" s="157" t="s">
        <v>203</v>
      </c>
      <c r="G1" s="157"/>
      <c r="H1" s="157" t="s">
        <v>1</v>
      </c>
      <c r="I1" s="157"/>
      <c r="J1" s="157" t="s">
        <v>0</v>
      </c>
      <c r="K1" s="157"/>
      <c r="L1" s="157" t="s">
        <v>3</v>
      </c>
      <c r="M1" s="157"/>
      <c r="N1" s="157" t="s">
        <v>2</v>
      </c>
      <c r="O1" s="157"/>
      <c r="P1" s="16" t="s">
        <v>71</v>
      </c>
      <c r="Q1" s="158" t="s">
        <v>8</v>
      </c>
      <c r="R1" s="158"/>
      <c r="S1" s="35" t="s">
        <v>74</v>
      </c>
      <c r="T1" s="161" t="s">
        <v>349</v>
      </c>
      <c r="U1" s="162" t="s">
        <v>348</v>
      </c>
      <c r="V1" s="162" t="s">
        <v>347</v>
      </c>
      <c r="X1" s="163" t="s">
        <v>194</v>
      </c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</row>
    <row r="2" spans="1:38" ht="75" x14ac:dyDescent="0.25">
      <c r="A2" s="49" t="s">
        <v>6</v>
      </c>
      <c r="B2" s="19" t="s">
        <v>72</v>
      </c>
      <c r="C2" s="10" t="s">
        <v>73</v>
      </c>
      <c r="D2" s="19" t="s">
        <v>72</v>
      </c>
      <c r="E2" s="10" t="s">
        <v>73</v>
      </c>
      <c r="F2" s="19" t="s">
        <v>72</v>
      </c>
      <c r="G2" s="10" t="s">
        <v>73</v>
      </c>
      <c r="H2" s="19" t="s">
        <v>72</v>
      </c>
      <c r="I2" s="10" t="s">
        <v>73</v>
      </c>
      <c r="J2" s="19" t="s">
        <v>72</v>
      </c>
      <c r="K2" s="10" t="s">
        <v>73</v>
      </c>
      <c r="L2" s="19" t="s">
        <v>72</v>
      </c>
      <c r="M2" s="10" t="s">
        <v>73</v>
      </c>
      <c r="N2" s="19" t="s">
        <v>72</v>
      </c>
      <c r="O2" s="10" t="s">
        <v>73</v>
      </c>
      <c r="P2" s="10" t="s">
        <v>5</v>
      </c>
      <c r="Q2" s="19" t="s">
        <v>72</v>
      </c>
      <c r="R2" s="10" t="s">
        <v>73</v>
      </c>
      <c r="S2" s="36" t="s">
        <v>75</v>
      </c>
      <c r="T2" s="161"/>
      <c r="U2" s="162"/>
      <c r="V2" s="162"/>
      <c r="W2" s="22" t="s">
        <v>171</v>
      </c>
      <c r="X2" s="21">
        <v>2019</v>
      </c>
      <c r="Y2" s="40">
        <v>2020</v>
      </c>
      <c r="Z2" s="40">
        <v>2021</v>
      </c>
      <c r="AA2" s="40">
        <v>2022</v>
      </c>
      <c r="AB2" s="40">
        <v>2023</v>
      </c>
      <c r="AC2" s="40">
        <v>2024</v>
      </c>
      <c r="AD2" s="40">
        <v>2025</v>
      </c>
      <c r="AE2" s="40">
        <v>2026</v>
      </c>
      <c r="AF2" s="40">
        <v>2027</v>
      </c>
      <c r="AG2" s="40">
        <v>2028</v>
      </c>
      <c r="AH2" s="40">
        <v>2029</v>
      </c>
      <c r="AI2" s="40">
        <v>2030</v>
      </c>
      <c r="AJ2" s="40">
        <v>2031</v>
      </c>
      <c r="AK2" s="40">
        <v>2032</v>
      </c>
    </row>
    <row r="3" spans="1:38" x14ac:dyDescent="0.25">
      <c r="A3" s="50" t="s">
        <v>9</v>
      </c>
      <c r="B3" s="97"/>
      <c r="C3" s="73"/>
      <c r="D3" s="97"/>
      <c r="E3" s="73"/>
      <c r="F3" s="97"/>
      <c r="G3" s="73"/>
      <c r="H3" s="97"/>
      <c r="I3" s="73"/>
      <c r="J3" s="97"/>
      <c r="K3" s="73"/>
      <c r="L3" s="97"/>
      <c r="M3" s="73"/>
      <c r="N3" s="97"/>
      <c r="O3" s="73"/>
      <c r="P3" s="73"/>
      <c r="Q3" s="72"/>
      <c r="R3" s="72"/>
      <c r="S3" s="73"/>
      <c r="T3" s="72"/>
      <c r="U3" s="72"/>
      <c r="V3" s="72"/>
      <c r="W3" s="6"/>
      <c r="X3" s="39">
        <f>Parameters!D14</f>
        <v>2.5000000000000001E-3</v>
      </c>
      <c r="Y3" s="39">
        <f>Parameters!E14</f>
        <v>-1.2500000000000001E-2</v>
      </c>
      <c r="Z3" s="39">
        <f>Parameters!F14</f>
        <v>1.24E-2</v>
      </c>
      <c r="AA3" s="39">
        <f>Parameters!G14</f>
        <v>9.6500000000000002E-2</v>
      </c>
      <c r="AB3" s="39">
        <f>Parameters!H14</f>
        <v>3.4599999999999999E-2</v>
      </c>
      <c r="AC3" s="39">
        <f>Parameters!I14</f>
        <v>2.7400000000000001E-2</v>
      </c>
      <c r="AD3" s="39">
        <f>Parameters!J14</f>
        <v>2.4799999999999999E-2</v>
      </c>
      <c r="AE3" s="39">
        <f>Parameters!K14</f>
        <v>2.5000000000000001E-2</v>
      </c>
      <c r="AF3" s="39">
        <f>Parameters!L14</f>
        <v>2.5999999999999999E-2</v>
      </c>
      <c r="AG3" s="39">
        <f>Parameters!M14</f>
        <v>2.1000000000000001E-2</v>
      </c>
      <c r="AH3" s="39">
        <f>Parameters!N14</f>
        <v>0.02</v>
      </c>
      <c r="AI3" s="39">
        <f>Parameters!O14</f>
        <v>0.02</v>
      </c>
      <c r="AJ3" s="39">
        <f>Parameters!P14</f>
        <v>0.02</v>
      </c>
      <c r="AK3" s="39">
        <f>Parameters!Q14</f>
        <v>0.02</v>
      </c>
    </row>
    <row r="4" spans="1:38" x14ac:dyDescent="0.25">
      <c r="A4" s="51" t="s">
        <v>10</v>
      </c>
      <c r="B4" s="5">
        <v>6</v>
      </c>
      <c r="C4" s="11">
        <f>Parameters!$D$17</f>
        <v>0.26</v>
      </c>
      <c r="D4" s="5">
        <v>10</v>
      </c>
      <c r="E4" s="11">
        <f>Parameters!$D$19</f>
        <v>0.31</v>
      </c>
      <c r="F4" s="5"/>
      <c r="G4" s="11"/>
      <c r="H4" s="5"/>
      <c r="I4" s="11"/>
      <c r="J4" s="5">
        <v>15</v>
      </c>
      <c r="K4" s="43">
        <f>Parameters!$D$25</f>
        <v>0.28999999999999998</v>
      </c>
      <c r="L4" s="4"/>
      <c r="M4" s="9"/>
      <c r="N4" s="4">
        <v>12</v>
      </c>
      <c r="O4" s="9">
        <f>Parameters!$D$29</f>
        <v>0.28999999999999998</v>
      </c>
      <c r="P4" s="9"/>
      <c r="Q4" s="4"/>
      <c r="R4" s="9"/>
      <c r="S4" s="37">
        <v>0.5</v>
      </c>
      <c r="T4" s="37"/>
      <c r="U4" s="37"/>
      <c r="V4" s="37"/>
      <c r="W4" s="74">
        <f t="shared" ref="W4:W26" si="0">IF((B4*C4+D4*E4+F4*G4+H4*I4+J4*K4+L4*M4+N4*O4+P4+Q4*R4)=0,"",
                          ((B4*C4+D4*E4+F4*G4+H4*I4+J4*K4+L4*M4+N4*O4)*IF(U4&gt;0,U4,1)+P4+IF(Q4=0,1,Q4)*R4)*(1+Overhead_Common)*IF(V4&gt;0,V4,1))</f>
        <v>13.738999999999999</v>
      </c>
      <c r="X4" s="124">
        <f>W4</f>
        <v>13.738999999999999</v>
      </c>
      <c r="Y4" s="124">
        <f t="shared" ref="Y4:Y26" si="1">X4*(1+X$3)</f>
        <v>13.773347499999998</v>
      </c>
      <c r="Z4" s="124">
        <f t="shared" ref="Z4:AK4" si="2">Y4*(1+Y$3)</f>
        <v>13.60118065625</v>
      </c>
      <c r="AA4" s="124">
        <f t="shared" si="2"/>
        <v>13.7698352963875</v>
      </c>
      <c r="AB4" s="124">
        <f t="shared" si="2"/>
        <v>15.098624402488895</v>
      </c>
      <c r="AC4" s="124">
        <f t="shared" si="2"/>
        <v>15.62103680681501</v>
      </c>
      <c r="AD4" s="124">
        <f t="shared" si="2"/>
        <v>16.049053215321742</v>
      </c>
      <c r="AE4" s="124">
        <f t="shared" si="2"/>
        <v>16.447069735061721</v>
      </c>
      <c r="AF4" s="124">
        <f t="shared" si="2"/>
        <v>16.858246478438261</v>
      </c>
      <c r="AG4" s="124">
        <f t="shared" si="2"/>
        <v>17.296560886877657</v>
      </c>
      <c r="AH4" s="124">
        <f t="shared" si="2"/>
        <v>17.659788665502088</v>
      </c>
      <c r="AI4" s="124">
        <f t="shared" si="2"/>
        <v>18.012984438812129</v>
      </c>
      <c r="AJ4" s="124">
        <f t="shared" si="2"/>
        <v>18.373244127588372</v>
      </c>
      <c r="AK4" s="124">
        <f t="shared" si="2"/>
        <v>18.74070901014014</v>
      </c>
      <c r="AL4" s="15"/>
    </row>
    <row r="5" spans="1:38" x14ac:dyDescent="0.25">
      <c r="A5" s="51" t="s">
        <v>11</v>
      </c>
      <c r="B5" s="5">
        <v>6</v>
      </c>
      <c r="C5" s="11">
        <f>Parameters!$D$17</f>
        <v>0.26</v>
      </c>
      <c r="D5" s="5">
        <v>10</v>
      </c>
      <c r="E5" s="11">
        <f>Parameters!$D$19</f>
        <v>0.31</v>
      </c>
      <c r="F5" s="5"/>
      <c r="G5" s="11"/>
      <c r="H5" s="5">
        <v>50</v>
      </c>
      <c r="I5" s="11">
        <f>Parameters!$D$23</f>
        <v>0.28999999999999998</v>
      </c>
      <c r="J5" s="5">
        <v>13</v>
      </c>
      <c r="K5" s="43">
        <f>Parameters!$D$25</f>
        <v>0.28999999999999998</v>
      </c>
      <c r="L5" s="4">
        <v>14</v>
      </c>
      <c r="M5" s="9">
        <f>Parameters!$D$27</f>
        <v>0.28999999999999998</v>
      </c>
      <c r="N5" s="4">
        <v>12</v>
      </c>
      <c r="O5" s="9">
        <f>Parameters!$D$29</f>
        <v>0.28999999999999998</v>
      </c>
      <c r="P5" s="9"/>
      <c r="Q5" s="4"/>
      <c r="R5" s="9"/>
      <c r="S5" s="37">
        <v>0.5</v>
      </c>
      <c r="T5" s="37"/>
      <c r="U5" s="37"/>
      <c r="V5" s="37"/>
      <c r="W5" s="74">
        <f t="shared" si="0"/>
        <v>33.516999999999996</v>
      </c>
      <c r="X5" s="124">
        <f t="shared" ref="X5:X69" si="3">W5</f>
        <v>33.516999999999996</v>
      </c>
      <c r="Y5" s="124">
        <f t="shared" si="1"/>
        <v>33.600792499999997</v>
      </c>
      <c r="Z5" s="124">
        <f t="shared" ref="Z5:AK5" si="4">Y5*(1+Y$3)</f>
        <v>33.180782593749996</v>
      </c>
      <c r="AA5" s="124">
        <f t="shared" si="4"/>
        <v>33.592224297912495</v>
      </c>
      <c r="AB5" s="124">
        <f t="shared" si="4"/>
        <v>36.83387394266105</v>
      </c>
      <c r="AC5" s="124">
        <f t="shared" si="4"/>
        <v>38.108325981077122</v>
      </c>
      <c r="AD5" s="124">
        <f t="shared" si="4"/>
        <v>39.152494112958642</v>
      </c>
      <c r="AE5" s="124">
        <f t="shared" si="4"/>
        <v>40.123475966960015</v>
      </c>
      <c r="AF5" s="124">
        <f t="shared" si="4"/>
        <v>41.126562866134009</v>
      </c>
      <c r="AG5" s="124">
        <f t="shared" si="4"/>
        <v>42.195853500653492</v>
      </c>
      <c r="AH5" s="124">
        <f t="shared" si="4"/>
        <v>43.081966424167213</v>
      </c>
      <c r="AI5" s="124">
        <f t="shared" si="4"/>
        <v>43.943605752650555</v>
      </c>
      <c r="AJ5" s="124">
        <f t="shared" si="4"/>
        <v>44.822477867703569</v>
      </c>
      <c r="AK5" s="124">
        <f t="shared" si="4"/>
        <v>45.718927425057643</v>
      </c>
      <c r="AL5" s="15"/>
    </row>
    <row r="6" spans="1:38" x14ac:dyDescent="0.25">
      <c r="A6" s="51" t="s">
        <v>76</v>
      </c>
      <c r="B6" s="5">
        <v>6</v>
      </c>
      <c r="C6" s="11">
        <f>Parameters!$D$17</f>
        <v>0.26</v>
      </c>
      <c r="D6" s="5"/>
      <c r="E6" s="11"/>
      <c r="F6" s="5"/>
      <c r="G6" s="11"/>
      <c r="H6" s="5"/>
      <c r="I6" s="11"/>
      <c r="J6" s="5">
        <v>5</v>
      </c>
      <c r="K6" s="43">
        <f>Parameters!$D$25</f>
        <v>0.28999999999999998</v>
      </c>
      <c r="L6" s="4"/>
      <c r="M6" s="9"/>
      <c r="N6" s="4">
        <v>5</v>
      </c>
      <c r="O6" s="9">
        <f>Parameters!$D$29</f>
        <v>0.28999999999999998</v>
      </c>
      <c r="P6" s="9"/>
      <c r="Q6" s="4"/>
      <c r="R6" s="9"/>
      <c r="S6" s="37">
        <v>0.5</v>
      </c>
      <c r="T6" s="37"/>
      <c r="U6" s="37"/>
      <c r="V6" s="37"/>
      <c r="W6" s="74">
        <f t="shared" si="0"/>
        <v>4.9060000000000006</v>
      </c>
      <c r="X6" s="124">
        <f t="shared" si="3"/>
        <v>4.9060000000000006</v>
      </c>
      <c r="Y6" s="124">
        <f t="shared" si="1"/>
        <v>4.9182649999999999</v>
      </c>
      <c r="Z6" s="124">
        <f t="shared" ref="Z6:AK6" si="5">Y6*(1+Y$3)</f>
        <v>4.8567866875000005</v>
      </c>
      <c r="AA6" s="124">
        <f t="shared" si="5"/>
        <v>4.9170108424250003</v>
      </c>
      <c r="AB6" s="124">
        <f t="shared" si="5"/>
        <v>5.3915023887190126</v>
      </c>
      <c r="AC6" s="124">
        <f t="shared" si="5"/>
        <v>5.5780483713686904</v>
      </c>
      <c r="AD6" s="124">
        <f t="shared" si="5"/>
        <v>5.7308868967441926</v>
      </c>
      <c r="AE6" s="124">
        <f t="shared" si="5"/>
        <v>5.8730128917834481</v>
      </c>
      <c r="AF6" s="124">
        <f t="shared" si="5"/>
        <v>6.0198382140780335</v>
      </c>
      <c r="AG6" s="124">
        <f t="shared" si="5"/>
        <v>6.1763540076440622</v>
      </c>
      <c r="AH6" s="124">
        <f t="shared" si="5"/>
        <v>6.3060574418045867</v>
      </c>
      <c r="AI6" s="124">
        <f t="shared" si="5"/>
        <v>6.432178590640679</v>
      </c>
      <c r="AJ6" s="124">
        <f t="shared" si="5"/>
        <v>6.5608221624534924</v>
      </c>
      <c r="AK6" s="124">
        <f t="shared" si="5"/>
        <v>6.692038605702562</v>
      </c>
      <c r="AL6" s="15"/>
    </row>
    <row r="7" spans="1:38" x14ac:dyDescent="0.25">
      <c r="A7" s="51" t="s">
        <v>12</v>
      </c>
      <c r="B7" s="5">
        <v>6</v>
      </c>
      <c r="C7" s="11">
        <f>Parameters!$D$17</f>
        <v>0.26</v>
      </c>
      <c r="D7" s="5">
        <v>10</v>
      </c>
      <c r="E7" s="11">
        <f>Parameters!$D$19</f>
        <v>0.31</v>
      </c>
      <c r="F7" s="5"/>
      <c r="G7" s="11"/>
      <c r="H7" s="5"/>
      <c r="I7" s="11"/>
      <c r="J7" s="5">
        <v>15</v>
      </c>
      <c r="K7" s="43">
        <f>Parameters!$D$25</f>
        <v>0.28999999999999998</v>
      </c>
      <c r="L7" s="4"/>
      <c r="M7" s="9"/>
      <c r="N7" s="4">
        <v>12</v>
      </c>
      <c r="O7" s="9">
        <f>Parameters!$D$29</f>
        <v>0.28999999999999998</v>
      </c>
      <c r="P7" s="9"/>
      <c r="Q7" s="4"/>
      <c r="R7" s="9"/>
      <c r="S7" s="37">
        <v>0.5</v>
      </c>
      <c r="T7" s="37"/>
      <c r="U7" s="37"/>
      <c r="V7" s="37"/>
      <c r="W7" s="74">
        <f t="shared" si="0"/>
        <v>13.738999999999999</v>
      </c>
      <c r="X7" s="124">
        <f t="shared" si="3"/>
        <v>13.738999999999999</v>
      </c>
      <c r="Y7" s="124">
        <f t="shared" si="1"/>
        <v>13.773347499999998</v>
      </c>
      <c r="Z7" s="124">
        <f t="shared" ref="Z7:AK7" si="6">Y7*(1+Y$3)</f>
        <v>13.60118065625</v>
      </c>
      <c r="AA7" s="124">
        <f t="shared" si="6"/>
        <v>13.7698352963875</v>
      </c>
      <c r="AB7" s="124">
        <f t="shared" si="6"/>
        <v>15.098624402488895</v>
      </c>
      <c r="AC7" s="124">
        <f t="shared" si="6"/>
        <v>15.62103680681501</v>
      </c>
      <c r="AD7" s="124">
        <f t="shared" si="6"/>
        <v>16.049053215321742</v>
      </c>
      <c r="AE7" s="124">
        <f t="shared" si="6"/>
        <v>16.447069735061721</v>
      </c>
      <c r="AF7" s="124">
        <f t="shared" si="6"/>
        <v>16.858246478438261</v>
      </c>
      <c r="AG7" s="124">
        <f t="shared" si="6"/>
        <v>17.296560886877657</v>
      </c>
      <c r="AH7" s="124">
        <f t="shared" si="6"/>
        <v>17.659788665502088</v>
      </c>
      <c r="AI7" s="124">
        <f t="shared" si="6"/>
        <v>18.012984438812129</v>
      </c>
      <c r="AJ7" s="124">
        <f t="shared" si="6"/>
        <v>18.373244127588372</v>
      </c>
      <c r="AK7" s="124">
        <f t="shared" si="6"/>
        <v>18.74070901014014</v>
      </c>
      <c r="AL7" s="15"/>
    </row>
    <row r="8" spans="1:38" x14ac:dyDescent="0.25">
      <c r="A8" s="51" t="s">
        <v>13</v>
      </c>
      <c r="B8" s="5">
        <v>8</v>
      </c>
      <c r="C8" s="11">
        <f>Parameters!$D$17</f>
        <v>0.26</v>
      </c>
      <c r="D8" s="5">
        <v>10</v>
      </c>
      <c r="E8" s="11">
        <f>Parameters!$D$19</f>
        <v>0.31</v>
      </c>
      <c r="F8" s="5"/>
      <c r="G8" s="11"/>
      <c r="H8" s="5">
        <v>50</v>
      </c>
      <c r="I8" s="11">
        <f>Parameters!$D$23</f>
        <v>0.28999999999999998</v>
      </c>
      <c r="J8" s="5">
        <v>25</v>
      </c>
      <c r="K8" s="43">
        <f>Parameters!$D$25</f>
        <v>0.28999999999999998</v>
      </c>
      <c r="L8" s="4">
        <v>14</v>
      </c>
      <c r="M8" s="9">
        <f>Parameters!$D$27</f>
        <v>0.28999999999999998</v>
      </c>
      <c r="N8" s="4">
        <v>10</v>
      </c>
      <c r="O8" s="9">
        <f>Parameters!$D$29</f>
        <v>0.28999999999999998</v>
      </c>
      <c r="P8" s="9"/>
      <c r="Q8" s="4"/>
      <c r="R8" s="9"/>
      <c r="S8" s="37">
        <v>0.5</v>
      </c>
      <c r="T8" s="37"/>
      <c r="U8" s="37"/>
      <c r="V8" s="37"/>
      <c r="W8" s="74">
        <f t="shared" si="0"/>
        <v>37.279000000000003</v>
      </c>
      <c r="X8" s="124">
        <f t="shared" si="3"/>
        <v>37.279000000000003</v>
      </c>
      <c r="Y8" s="124">
        <f t="shared" si="1"/>
        <v>37.372197499999999</v>
      </c>
      <c r="Z8" s="124">
        <f t="shared" ref="Z8:AK8" si="7">Y8*(1+Y$3)</f>
        <v>36.905045031249998</v>
      </c>
      <c r="AA8" s="124">
        <f t="shared" si="7"/>
        <v>37.362667589637496</v>
      </c>
      <c r="AB8" s="124">
        <f t="shared" si="7"/>
        <v>40.968165012037517</v>
      </c>
      <c r="AC8" s="124">
        <f t="shared" si="7"/>
        <v>42.385663521454013</v>
      </c>
      <c r="AD8" s="124">
        <f t="shared" si="7"/>
        <v>43.547030701941857</v>
      </c>
      <c r="AE8" s="124">
        <f t="shared" si="7"/>
        <v>44.626997063350011</v>
      </c>
      <c r="AF8" s="124">
        <f t="shared" si="7"/>
        <v>45.742671989933754</v>
      </c>
      <c r="AG8" s="124">
        <f t="shared" si="7"/>
        <v>46.931981461672031</v>
      </c>
      <c r="AH8" s="124">
        <f t="shared" si="7"/>
        <v>47.917553072367141</v>
      </c>
      <c r="AI8" s="124">
        <f t="shared" si="7"/>
        <v>48.875904133814487</v>
      </c>
      <c r="AJ8" s="124">
        <f t="shared" si="7"/>
        <v>49.853422216490777</v>
      </c>
      <c r="AK8" s="124">
        <f t="shared" si="7"/>
        <v>50.850490660820597</v>
      </c>
      <c r="AL8" s="15"/>
    </row>
    <row r="9" spans="1:38" x14ac:dyDescent="0.25">
      <c r="A9" s="51" t="s">
        <v>198</v>
      </c>
      <c r="B9" s="5">
        <v>6</v>
      </c>
      <c r="C9" s="11">
        <f>Parameters!$D$17</f>
        <v>0.26</v>
      </c>
      <c r="D9" s="5">
        <v>10</v>
      </c>
      <c r="E9" s="11">
        <f>Parameters!$D$19</f>
        <v>0.31</v>
      </c>
      <c r="F9" s="5"/>
      <c r="G9" s="11"/>
      <c r="H9" s="5"/>
      <c r="I9" s="11"/>
      <c r="J9" s="5">
        <v>15</v>
      </c>
      <c r="K9" s="43">
        <f>Parameters!$D$25</f>
        <v>0.28999999999999998</v>
      </c>
      <c r="L9" s="4"/>
      <c r="M9" s="9"/>
      <c r="N9" s="4">
        <v>12</v>
      </c>
      <c r="O9" s="9">
        <f>Parameters!$D$29</f>
        <v>0.28999999999999998</v>
      </c>
      <c r="P9" s="9"/>
      <c r="Q9" s="4"/>
      <c r="R9" s="9"/>
      <c r="S9" s="37">
        <v>0.5</v>
      </c>
      <c r="T9" s="37"/>
      <c r="U9" s="37"/>
      <c r="V9" s="37"/>
      <c r="W9" s="74">
        <f t="shared" si="0"/>
        <v>13.738999999999999</v>
      </c>
      <c r="X9" s="124">
        <f t="shared" si="3"/>
        <v>13.738999999999999</v>
      </c>
      <c r="Y9" s="124">
        <f t="shared" si="1"/>
        <v>13.773347499999998</v>
      </c>
      <c r="Z9" s="124">
        <f t="shared" ref="Z9:AK9" si="8">Y9*(1+Y$3)</f>
        <v>13.60118065625</v>
      </c>
      <c r="AA9" s="124">
        <f t="shared" si="8"/>
        <v>13.7698352963875</v>
      </c>
      <c r="AB9" s="124">
        <f t="shared" si="8"/>
        <v>15.098624402488895</v>
      </c>
      <c r="AC9" s="124">
        <f t="shared" si="8"/>
        <v>15.62103680681501</v>
      </c>
      <c r="AD9" s="124">
        <f t="shared" si="8"/>
        <v>16.049053215321742</v>
      </c>
      <c r="AE9" s="124">
        <f t="shared" si="8"/>
        <v>16.447069735061721</v>
      </c>
      <c r="AF9" s="124">
        <f t="shared" si="8"/>
        <v>16.858246478438261</v>
      </c>
      <c r="AG9" s="124">
        <f t="shared" si="8"/>
        <v>17.296560886877657</v>
      </c>
      <c r="AH9" s="124">
        <f t="shared" si="8"/>
        <v>17.659788665502088</v>
      </c>
      <c r="AI9" s="124">
        <f t="shared" si="8"/>
        <v>18.012984438812129</v>
      </c>
      <c r="AJ9" s="124">
        <f t="shared" si="8"/>
        <v>18.373244127588372</v>
      </c>
      <c r="AK9" s="124">
        <f t="shared" si="8"/>
        <v>18.74070901014014</v>
      </c>
      <c r="AL9" s="15"/>
    </row>
    <row r="10" spans="1:38" x14ac:dyDescent="0.25">
      <c r="A10" s="51" t="s">
        <v>77</v>
      </c>
      <c r="B10" s="5">
        <v>11</v>
      </c>
      <c r="C10" s="11">
        <f>Parameters!$D$17</f>
        <v>0.26</v>
      </c>
      <c r="D10" s="5">
        <v>10</v>
      </c>
      <c r="E10" s="11">
        <f>Parameters!$D$19</f>
        <v>0.31</v>
      </c>
      <c r="F10" s="5"/>
      <c r="G10" s="11"/>
      <c r="H10" s="5"/>
      <c r="I10" s="11"/>
      <c r="J10" s="5">
        <v>20</v>
      </c>
      <c r="K10" s="43">
        <f>Parameters!$D$25</f>
        <v>0.28999999999999998</v>
      </c>
      <c r="L10" s="4"/>
      <c r="M10" s="9"/>
      <c r="N10" s="4">
        <v>10</v>
      </c>
      <c r="O10" s="9">
        <f>Parameters!$D$29</f>
        <v>0.28999999999999998</v>
      </c>
      <c r="P10" s="9"/>
      <c r="Q10" s="4"/>
      <c r="R10" s="9"/>
      <c r="S10" s="37">
        <v>0.5</v>
      </c>
      <c r="T10" s="37"/>
      <c r="U10" s="37"/>
      <c r="V10" s="37"/>
      <c r="W10" s="74">
        <f t="shared" si="0"/>
        <v>16.126000000000005</v>
      </c>
      <c r="X10" s="124">
        <f t="shared" si="3"/>
        <v>16.126000000000005</v>
      </c>
      <c r="Y10" s="124">
        <f t="shared" si="1"/>
        <v>16.166315000000004</v>
      </c>
      <c r="Z10" s="124">
        <f t="shared" ref="Z10:AK10" si="9">Y10*(1+Y$3)</f>
        <v>15.964236062500005</v>
      </c>
      <c r="AA10" s="124">
        <f t="shared" si="9"/>
        <v>16.162192589675005</v>
      </c>
      <c r="AB10" s="124">
        <f t="shared" si="9"/>
        <v>17.721844174578642</v>
      </c>
      <c r="AC10" s="124">
        <f t="shared" si="9"/>
        <v>18.335019983019063</v>
      </c>
      <c r="AD10" s="124">
        <f t="shared" si="9"/>
        <v>18.837399530553785</v>
      </c>
      <c r="AE10" s="124">
        <f t="shared" si="9"/>
        <v>19.304567038911518</v>
      </c>
      <c r="AF10" s="124">
        <f t="shared" si="9"/>
        <v>19.787181214884303</v>
      </c>
      <c r="AG10" s="124">
        <f t="shared" si="9"/>
        <v>20.301647926471293</v>
      </c>
      <c r="AH10" s="124">
        <f t="shared" si="9"/>
        <v>20.727982532927189</v>
      </c>
      <c r="AI10" s="124">
        <f t="shared" si="9"/>
        <v>21.142542183585732</v>
      </c>
      <c r="AJ10" s="124">
        <f t="shared" si="9"/>
        <v>21.565393027257446</v>
      </c>
      <c r="AK10" s="124">
        <f t="shared" si="9"/>
        <v>21.996700887802596</v>
      </c>
      <c r="AL10" s="15"/>
    </row>
    <row r="11" spans="1:38" x14ac:dyDescent="0.25">
      <c r="A11" s="51" t="s">
        <v>78</v>
      </c>
      <c r="B11" s="5">
        <v>11</v>
      </c>
      <c r="C11" s="11">
        <f>Parameters!$D$17</f>
        <v>0.26</v>
      </c>
      <c r="D11" s="5">
        <v>10</v>
      </c>
      <c r="E11" s="11">
        <f>Parameters!$D$19</f>
        <v>0.31</v>
      </c>
      <c r="F11" s="5"/>
      <c r="G11" s="11"/>
      <c r="H11" s="5">
        <v>50</v>
      </c>
      <c r="I11" s="11">
        <f>Parameters!$D$23</f>
        <v>0.28999999999999998</v>
      </c>
      <c r="J11" s="5">
        <v>22</v>
      </c>
      <c r="K11" s="43">
        <f>Parameters!$D$25</f>
        <v>0.28999999999999998</v>
      </c>
      <c r="L11" s="4"/>
      <c r="M11" s="9"/>
      <c r="N11" s="4">
        <v>10</v>
      </c>
      <c r="O11" s="9">
        <f>Parameters!$D$29</f>
        <v>0.28999999999999998</v>
      </c>
      <c r="P11" s="9"/>
      <c r="Q11" s="4"/>
      <c r="R11" s="9"/>
      <c r="S11" s="37">
        <v>0.5</v>
      </c>
      <c r="T11" s="37"/>
      <c r="U11" s="37"/>
      <c r="V11" s="37"/>
      <c r="W11" s="74">
        <f t="shared" si="0"/>
        <v>32.713999999999999</v>
      </c>
      <c r="X11" s="124">
        <f t="shared" si="3"/>
        <v>32.713999999999999</v>
      </c>
      <c r="Y11" s="124">
        <f t="shared" si="1"/>
        <v>32.795784999999995</v>
      </c>
      <c r="Z11" s="124">
        <f t="shared" ref="Z11:AK11" si="10">Y11*(1+Y$3)</f>
        <v>32.385837687499993</v>
      </c>
      <c r="AA11" s="124">
        <f t="shared" si="10"/>
        <v>32.787422074824995</v>
      </c>
      <c r="AB11" s="124">
        <f t="shared" si="10"/>
        <v>35.951408305045611</v>
      </c>
      <c r="AC11" s="124">
        <f t="shared" si="10"/>
        <v>37.195327032400186</v>
      </c>
      <c r="AD11" s="124">
        <f t="shared" si="10"/>
        <v>38.214478993087958</v>
      </c>
      <c r="AE11" s="124">
        <f t="shared" si="10"/>
        <v>39.162198072116539</v>
      </c>
      <c r="AF11" s="124">
        <f t="shared" si="10"/>
        <v>40.141253023919447</v>
      </c>
      <c r="AG11" s="124">
        <f t="shared" si="10"/>
        <v>41.184925602541355</v>
      </c>
      <c r="AH11" s="124">
        <f t="shared" si="10"/>
        <v>42.049809040194717</v>
      </c>
      <c r="AI11" s="124">
        <f t="shared" si="10"/>
        <v>42.890805220998615</v>
      </c>
      <c r="AJ11" s="124">
        <f t="shared" si="10"/>
        <v>43.74862132541859</v>
      </c>
      <c r="AK11" s="124">
        <f t="shared" si="10"/>
        <v>44.623593751926961</v>
      </c>
      <c r="AL11" s="15"/>
    </row>
    <row r="12" spans="1:38" x14ac:dyDescent="0.25">
      <c r="A12" s="51" t="s">
        <v>14</v>
      </c>
      <c r="B12" s="5">
        <v>10</v>
      </c>
      <c r="C12" s="11">
        <f>Parameters!$D$17</f>
        <v>0.26</v>
      </c>
      <c r="D12" s="5">
        <v>10</v>
      </c>
      <c r="E12" s="11">
        <f>Parameters!$D$19</f>
        <v>0.31</v>
      </c>
      <c r="F12" s="5"/>
      <c r="G12" s="11"/>
      <c r="H12" s="5">
        <v>50</v>
      </c>
      <c r="I12" s="11">
        <f>Parameters!$D$23</f>
        <v>0.28999999999999998</v>
      </c>
      <c r="J12" s="5">
        <v>23</v>
      </c>
      <c r="K12" s="43">
        <f>Parameters!$D$25</f>
        <v>0.28999999999999998</v>
      </c>
      <c r="L12" s="4"/>
      <c r="M12" s="9"/>
      <c r="N12" s="4">
        <v>10</v>
      </c>
      <c r="O12" s="9">
        <f>Parameters!$D$29</f>
        <v>0.28999999999999998</v>
      </c>
      <c r="P12" s="9"/>
      <c r="Q12" s="4"/>
      <c r="R12" s="9"/>
      <c r="S12" s="37">
        <v>0.5</v>
      </c>
      <c r="T12" s="37"/>
      <c r="U12" s="37"/>
      <c r="V12" s="37"/>
      <c r="W12" s="74">
        <f t="shared" si="0"/>
        <v>32.747</v>
      </c>
      <c r="X12" s="124">
        <f t="shared" si="3"/>
        <v>32.747</v>
      </c>
      <c r="Y12" s="124">
        <f t="shared" si="1"/>
        <v>32.828867500000001</v>
      </c>
      <c r="Z12" s="124">
        <f t="shared" ref="Z12:AK12" si="11">Y12*(1+Y$3)</f>
        <v>32.418506656250003</v>
      </c>
      <c r="AA12" s="124">
        <f t="shared" si="11"/>
        <v>32.820496138787504</v>
      </c>
      <c r="AB12" s="124">
        <f t="shared" si="11"/>
        <v>35.987674016180499</v>
      </c>
      <c r="AC12" s="124">
        <f t="shared" si="11"/>
        <v>37.232847537140344</v>
      </c>
      <c r="AD12" s="124">
        <f t="shared" si="11"/>
        <v>38.253027559657994</v>
      </c>
      <c r="AE12" s="124">
        <f t="shared" si="11"/>
        <v>39.201702643137509</v>
      </c>
      <c r="AF12" s="124">
        <f t="shared" si="11"/>
        <v>40.18174520921594</v>
      </c>
      <c r="AG12" s="124">
        <f t="shared" si="11"/>
        <v>41.226470584655559</v>
      </c>
      <c r="AH12" s="124">
        <f t="shared" si="11"/>
        <v>42.092226466933319</v>
      </c>
      <c r="AI12" s="124">
        <f t="shared" si="11"/>
        <v>42.934070996271984</v>
      </c>
      <c r="AJ12" s="124">
        <f t="shared" si="11"/>
        <v>43.792752416197423</v>
      </c>
      <c r="AK12" s="124">
        <f t="shared" si="11"/>
        <v>44.668607464521372</v>
      </c>
      <c r="AL12" s="15"/>
    </row>
    <row r="13" spans="1:38" x14ac:dyDescent="0.25">
      <c r="A13" s="51" t="s">
        <v>100</v>
      </c>
      <c r="B13" s="5">
        <v>10</v>
      </c>
      <c r="C13" s="11">
        <f>Parameters!$D$17</f>
        <v>0.26</v>
      </c>
      <c r="D13" s="5">
        <v>10</v>
      </c>
      <c r="E13" s="11">
        <f>Parameters!$D$19</f>
        <v>0.31</v>
      </c>
      <c r="F13" s="5"/>
      <c r="G13" s="11"/>
      <c r="H13" s="5">
        <v>50</v>
      </c>
      <c r="I13" s="11">
        <f>Parameters!$D$23</f>
        <v>0.28999999999999998</v>
      </c>
      <c r="J13" s="5">
        <v>23</v>
      </c>
      <c r="K13" s="43">
        <f>Parameters!$D$25</f>
        <v>0.28999999999999998</v>
      </c>
      <c r="L13" s="4"/>
      <c r="M13" s="9"/>
      <c r="N13" s="4">
        <v>10</v>
      </c>
      <c r="O13" s="9">
        <f>Parameters!$D$29</f>
        <v>0.28999999999999998</v>
      </c>
      <c r="P13" s="9"/>
      <c r="Q13" s="4"/>
      <c r="R13" s="9"/>
      <c r="S13" s="37">
        <v>0.5</v>
      </c>
      <c r="T13" s="37"/>
      <c r="U13" s="37"/>
      <c r="V13" s="37"/>
      <c r="W13" s="74">
        <f t="shared" si="0"/>
        <v>32.747</v>
      </c>
      <c r="X13" s="124">
        <f t="shared" si="3"/>
        <v>32.747</v>
      </c>
      <c r="Y13" s="124">
        <f t="shared" si="1"/>
        <v>32.828867500000001</v>
      </c>
      <c r="Z13" s="124">
        <f t="shared" ref="Z13:AK13" si="12">Y13*(1+Y$3)</f>
        <v>32.418506656250003</v>
      </c>
      <c r="AA13" s="124">
        <f t="shared" si="12"/>
        <v>32.820496138787504</v>
      </c>
      <c r="AB13" s="124">
        <f t="shared" si="12"/>
        <v>35.987674016180499</v>
      </c>
      <c r="AC13" s="124">
        <f t="shared" si="12"/>
        <v>37.232847537140344</v>
      </c>
      <c r="AD13" s="124">
        <f t="shared" si="12"/>
        <v>38.253027559657994</v>
      </c>
      <c r="AE13" s="124">
        <f t="shared" si="12"/>
        <v>39.201702643137509</v>
      </c>
      <c r="AF13" s="124">
        <f t="shared" si="12"/>
        <v>40.18174520921594</v>
      </c>
      <c r="AG13" s="124">
        <f t="shared" si="12"/>
        <v>41.226470584655559</v>
      </c>
      <c r="AH13" s="124">
        <f t="shared" si="12"/>
        <v>42.092226466933319</v>
      </c>
      <c r="AI13" s="124">
        <f t="shared" si="12"/>
        <v>42.934070996271984</v>
      </c>
      <c r="AJ13" s="124">
        <f t="shared" si="12"/>
        <v>43.792752416197423</v>
      </c>
      <c r="AK13" s="124">
        <f t="shared" si="12"/>
        <v>44.668607464521372</v>
      </c>
      <c r="AL13" s="15"/>
    </row>
    <row r="14" spans="1:38" x14ac:dyDescent="0.25">
      <c r="A14" s="51" t="s">
        <v>15</v>
      </c>
      <c r="B14" s="5">
        <v>8</v>
      </c>
      <c r="C14" s="11">
        <f>Parameters!$D$17</f>
        <v>0.26</v>
      </c>
      <c r="D14" s="5">
        <v>10</v>
      </c>
      <c r="E14" s="11">
        <f>Parameters!$D$19</f>
        <v>0.31</v>
      </c>
      <c r="F14" s="5"/>
      <c r="G14" s="11"/>
      <c r="H14" s="5">
        <v>50</v>
      </c>
      <c r="I14" s="11">
        <f>Parameters!$D$23</f>
        <v>0.28999999999999998</v>
      </c>
      <c r="J14" s="5">
        <v>25</v>
      </c>
      <c r="K14" s="43">
        <f>Parameters!$D$25</f>
        <v>0.28999999999999998</v>
      </c>
      <c r="L14" s="4">
        <v>14</v>
      </c>
      <c r="M14" s="9">
        <f>Parameters!$D$27</f>
        <v>0.28999999999999998</v>
      </c>
      <c r="N14" s="4">
        <v>10</v>
      </c>
      <c r="O14" s="9">
        <f>Parameters!$D$29</f>
        <v>0.28999999999999998</v>
      </c>
      <c r="P14" s="9"/>
      <c r="Q14" s="4"/>
      <c r="R14" s="9"/>
      <c r="S14" s="37">
        <v>0.5</v>
      </c>
      <c r="T14" s="37"/>
      <c r="U14" s="37"/>
      <c r="V14" s="37"/>
      <c r="W14" s="74">
        <f t="shared" si="0"/>
        <v>37.279000000000003</v>
      </c>
      <c r="X14" s="124">
        <f t="shared" si="3"/>
        <v>37.279000000000003</v>
      </c>
      <c r="Y14" s="124">
        <f t="shared" si="1"/>
        <v>37.372197499999999</v>
      </c>
      <c r="Z14" s="124">
        <f t="shared" ref="Z14:AK14" si="13">Y14*(1+Y$3)</f>
        <v>36.905045031249998</v>
      </c>
      <c r="AA14" s="124">
        <f t="shared" si="13"/>
        <v>37.362667589637496</v>
      </c>
      <c r="AB14" s="124">
        <f t="shared" si="13"/>
        <v>40.968165012037517</v>
      </c>
      <c r="AC14" s="124">
        <f t="shared" si="13"/>
        <v>42.385663521454013</v>
      </c>
      <c r="AD14" s="124">
        <f t="shared" si="13"/>
        <v>43.547030701941857</v>
      </c>
      <c r="AE14" s="124">
        <f t="shared" si="13"/>
        <v>44.626997063350011</v>
      </c>
      <c r="AF14" s="124">
        <f t="shared" si="13"/>
        <v>45.742671989933754</v>
      </c>
      <c r="AG14" s="124">
        <f t="shared" si="13"/>
        <v>46.931981461672031</v>
      </c>
      <c r="AH14" s="124">
        <f t="shared" si="13"/>
        <v>47.917553072367141</v>
      </c>
      <c r="AI14" s="124">
        <f t="shared" si="13"/>
        <v>48.875904133814487</v>
      </c>
      <c r="AJ14" s="124">
        <f t="shared" si="13"/>
        <v>49.853422216490777</v>
      </c>
      <c r="AK14" s="124">
        <f t="shared" si="13"/>
        <v>50.850490660820597</v>
      </c>
      <c r="AL14" s="15"/>
    </row>
    <row r="15" spans="1:38" x14ac:dyDescent="0.25">
      <c r="A15" s="51" t="s">
        <v>16</v>
      </c>
      <c r="B15" s="5">
        <v>10</v>
      </c>
      <c r="C15" s="11">
        <f>Parameters!$D$17</f>
        <v>0.26</v>
      </c>
      <c r="D15" s="5">
        <v>10</v>
      </c>
      <c r="E15" s="11">
        <f>Parameters!$D$19</f>
        <v>0.31</v>
      </c>
      <c r="F15" s="5"/>
      <c r="G15" s="11"/>
      <c r="H15" s="5">
        <v>50</v>
      </c>
      <c r="I15" s="11">
        <f>Parameters!$D$23</f>
        <v>0.28999999999999998</v>
      </c>
      <c r="J15" s="5">
        <v>23</v>
      </c>
      <c r="K15" s="43">
        <f>Parameters!$D$25</f>
        <v>0.28999999999999998</v>
      </c>
      <c r="L15" s="4"/>
      <c r="M15" s="9"/>
      <c r="N15" s="4">
        <v>10</v>
      </c>
      <c r="O15" s="9">
        <f>Parameters!$D$29</f>
        <v>0.28999999999999998</v>
      </c>
      <c r="P15" s="9"/>
      <c r="Q15" s="4"/>
      <c r="R15" s="9"/>
      <c r="S15" s="37">
        <v>0.5</v>
      </c>
      <c r="T15" s="37"/>
      <c r="U15" s="37"/>
      <c r="V15" s="37"/>
      <c r="W15" s="74">
        <f t="shared" si="0"/>
        <v>32.747</v>
      </c>
      <c r="X15" s="124">
        <f t="shared" si="3"/>
        <v>32.747</v>
      </c>
      <c r="Y15" s="124">
        <f t="shared" si="1"/>
        <v>32.828867500000001</v>
      </c>
      <c r="Z15" s="124">
        <f t="shared" ref="Z15:AK15" si="14">Y15*(1+Y$3)</f>
        <v>32.418506656250003</v>
      </c>
      <c r="AA15" s="124">
        <f t="shared" si="14"/>
        <v>32.820496138787504</v>
      </c>
      <c r="AB15" s="124">
        <f t="shared" si="14"/>
        <v>35.987674016180499</v>
      </c>
      <c r="AC15" s="124">
        <f t="shared" si="14"/>
        <v>37.232847537140344</v>
      </c>
      <c r="AD15" s="124">
        <f t="shared" si="14"/>
        <v>38.253027559657994</v>
      </c>
      <c r="AE15" s="124">
        <f t="shared" si="14"/>
        <v>39.201702643137509</v>
      </c>
      <c r="AF15" s="124">
        <f t="shared" si="14"/>
        <v>40.18174520921594</v>
      </c>
      <c r="AG15" s="124">
        <f t="shared" si="14"/>
        <v>41.226470584655559</v>
      </c>
      <c r="AH15" s="124">
        <f t="shared" si="14"/>
        <v>42.092226466933319</v>
      </c>
      <c r="AI15" s="124">
        <f t="shared" si="14"/>
        <v>42.934070996271984</v>
      </c>
      <c r="AJ15" s="124">
        <f t="shared" si="14"/>
        <v>43.792752416197423</v>
      </c>
      <c r="AK15" s="124">
        <f t="shared" si="14"/>
        <v>44.668607464521372</v>
      </c>
      <c r="AL15" s="15"/>
    </row>
    <row r="16" spans="1:38" x14ac:dyDescent="0.25">
      <c r="A16" s="51" t="s">
        <v>99</v>
      </c>
      <c r="B16" s="5">
        <v>10</v>
      </c>
      <c r="C16" s="11">
        <f>Parameters!$D$17</f>
        <v>0.26</v>
      </c>
      <c r="D16" s="5">
        <v>10</v>
      </c>
      <c r="E16" s="11">
        <f>Parameters!$D$19</f>
        <v>0.31</v>
      </c>
      <c r="F16" s="5"/>
      <c r="G16" s="11"/>
      <c r="H16" s="5">
        <v>50</v>
      </c>
      <c r="I16" s="11">
        <f>Parameters!$D$23</f>
        <v>0.28999999999999998</v>
      </c>
      <c r="J16" s="5">
        <v>23</v>
      </c>
      <c r="K16" s="43">
        <f>Parameters!$D$25</f>
        <v>0.28999999999999998</v>
      </c>
      <c r="L16" s="4"/>
      <c r="M16" s="9"/>
      <c r="N16" s="4">
        <v>10</v>
      </c>
      <c r="O16" s="9">
        <f>Parameters!$D$29</f>
        <v>0.28999999999999998</v>
      </c>
      <c r="P16" s="9"/>
      <c r="Q16" s="4"/>
      <c r="R16" s="9"/>
      <c r="S16" s="37">
        <v>0.5</v>
      </c>
      <c r="T16" s="37"/>
      <c r="U16" s="37"/>
      <c r="V16" s="37"/>
      <c r="W16" s="74">
        <f t="shared" si="0"/>
        <v>32.747</v>
      </c>
      <c r="X16" s="124">
        <f t="shared" si="3"/>
        <v>32.747</v>
      </c>
      <c r="Y16" s="124">
        <f t="shared" si="1"/>
        <v>32.828867500000001</v>
      </c>
      <c r="Z16" s="124">
        <f t="shared" ref="Z16:AK16" si="15">Y16*(1+Y$3)</f>
        <v>32.418506656250003</v>
      </c>
      <c r="AA16" s="124">
        <f t="shared" si="15"/>
        <v>32.820496138787504</v>
      </c>
      <c r="AB16" s="124">
        <f t="shared" si="15"/>
        <v>35.987674016180499</v>
      </c>
      <c r="AC16" s="124">
        <f t="shared" si="15"/>
        <v>37.232847537140344</v>
      </c>
      <c r="AD16" s="124">
        <f t="shared" si="15"/>
        <v>38.253027559657994</v>
      </c>
      <c r="AE16" s="124">
        <f t="shared" si="15"/>
        <v>39.201702643137509</v>
      </c>
      <c r="AF16" s="124">
        <f t="shared" si="15"/>
        <v>40.18174520921594</v>
      </c>
      <c r="AG16" s="124">
        <f t="shared" si="15"/>
        <v>41.226470584655559</v>
      </c>
      <c r="AH16" s="124">
        <f t="shared" si="15"/>
        <v>42.092226466933319</v>
      </c>
      <c r="AI16" s="124">
        <f t="shared" si="15"/>
        <v>42.934070996271984</v>
      </c>
      <c r="AJ16" s="124">
        <f t="shared" si="15"/>
        <v>43.792752416197423</v>
      </c>
      <c r="AK16" s="124">
        <f t="shared" si="15"/>
        <v>44.668607464521372</v>
      </c>
      <c r="AL16" s="15"/>
    </row>
    <row r="17" spans="1:38" x14ac:dyDescent="0.25">
      <c r="A17" s="51" t="s">
        <v>17</v>
      </c>
      <c r="B17" s="5">
        <v>8</v>
      </c>
      <c r="C17" s="11">
        <f>Parameters!$D$17</f>
        <v>0.26</v>
      </c>
      <c r="D17" s="5">
        <v>10</v>
      </c>
      <c r="E17" s="11">
        <f>Parameters!$D$19</f>
        <v>0.31</v>
      </c>
      <c r="F17" s="5"/>
      <c r="G17" s="11"/>
      <c r="H17" s="5">
        <v>50</v>
      </c>
      <c r="I17" s="11">
        <f>Parameters!$D$23</f>
        <v>0.28999999999999998</v>
      </c>
      <c r="J17" s="5">
        <v>25</v>
      </c>
      <c r="K17" s="43">
        <f>Parameters!$D$25</f>
        <v>0.28999999999999998</v>
      </c>
      <c r="L17" s="4">
        <v>14</v>
      </c>
      <c r="M17" s="9">
        <f>Parameters!$D$27</f>
        <v>0.28999999999999998</v>
      </c>
      <c r="N17" s="4">
        <v>10</v>
      </c>
      <c r="O17" s="9">
        <f>Parameters!$D$29</f>
        <v>0.28999999999999998</v>
      </c>
      <c r="P17" s="9"/>
      <c r="Q17" s="4"/>
      <c r="R17" s="9"/>
      <c r="S17" s="37">
        <v>0.5</v>
      </c>
      <c r="T17" s="37"/>
      <c r="U17" s="37"/>
      <c r="V17" s="37"/>
      <c r="W17" s="74">
        <f t="shared" si="0"/>
        <v>37.279000000000003</v>
      </c>
      <c r="X17" s="124">
        <f t="shared" si="3"/>
        <v>37.279000000000003</v>
      </c>
      <c r="Y17" s="124">
        <f t="shared" si="1"/>
        <v>37.372197499999999</v>
      </c>
      <c r="Z17" s="124">
        <f t="shared" ref="Z17:AK17" si="16">Y17*(1+Y$3)</f>
        <v>36.905045031249998</v>
      </c>
      <c r="AA17" s="124">
        <f t="shared" si="16"/>
        <v>37.362667589637496</v>
      </c>
      <c r="AB17" s="124">
        <f t="shared" si="16"/>
        <v>40.968165012037517</v>
      </c>
      <c r="AC17" s="124">
        <f t="shared" si="16"/>
        <v>42.385663521454013</v>
      </c>
      <c r="AD17" s="124">
        <f t="shared" si="16"/>
        <v>43.547030701941857</v>
      </c>
      <c r="AE17" s="124">
        <f t="shared" si="16"/>
        <v>44.626997063350011</v>
      </c>
      <c r="AF17" s="124">
        <f t="shared" si="16"/>
        <v>45.742671989933754</v>
      </c>
      <c r="AG17" s="124">
        <f t="shared" si="16"/>
        <v>46.931981461672031</v>
      </c>
      <c r="AH17" s="124">
        <f t="shared" si="16"/>
        <v>47.917553072367141</v>
      </c>
      <c r="AI17" s="124">
        <f t="shared" si="16"/>
        <v>48.875904133814487</v>
      </c>
      <c r="AJ17" s="124">
        <f t="shared" si="16"/>
        <v>49.853422216490777</v>
      </c>
      <c r="AK17" s="124">
        <f t="shared" si="16"/>
        <v>50.850490660820597</v>
      </c>
      <c r="AL17" s="15"/>
    </row>
    <row r="18" spans="1:38" x14ac:dyDescent="0.25">
      <c r="A18" s="51" t="s">
        <v>46</v>
      </c>
      <c r="B18" s="5"/>
      <c r="C18" s="11"/>
      <c r="D18" s="5">
        <v>10</v>
      </c>
      <c r="E18" s="11">
        <f>Parameters!$D$19</f>
        <v>0.31</v>
      </c>
      <c r="F18" s="5"/>
      <c r="G18" s="11"/>
      <c r="H18" s="5">
        <v>50</v>
      </c>
      <c r="I18" s="11">
        <f>Parameters!$D$23</f>
        <v>0.28999999999999998</v>
      </c>
      <c r="J18" s="5"/>
      <c r="K18" s="9"/>
      <c r="L18" s="4"/>
      <c r="M18" s="9"/>
      <c r="N18" s="4"/>
      <c r="O18" s="9"/>
      <c r="P18" s="9"/>
      <c r="Q18" s="4"/>
      <c r="R18" s="9"/>
      <c r="S18" s="30"/>
      <c r="T18" s="30"/>
      <c r="U18" s="30"/>
      <c r="V18" s="30"/>
      <c r="W18" s="74">
        <f t="shared" si="0"/>
        <v>19.36</v>
      </c>
      <c r="X18" s="124">
        <f t="shared" si="3"/>
        <v>19.36</v>
      </c>
      <c r="Y18" s="124">
        <f t="shared" si="1"/>
        <v>19.408399999999997</v>
      </c>
      <c r="Z18" s="124">
        <f t="shared" ref="Z18:AK18" si="17">Y18*(1+Y$3)</f>
        <v>19.165794999999999</v>
      </c>
      <c r="AA18" s="124">
        <f t="shared" si="17"/>
        <v>19.403450857999999</v>
      </c>
      <c r="AB18" s="124">
        <f t="shared" si="17"/>
        <v>21.275883865796999</v>
      </c>
      <c r="AC18" s="124">
        <f t="shared" si="17"/>
        <v>22.012029447553573</v>
      </c>
      <c r="AD18" s="124">
        <f t="shared" si="17"/>
        <v>22.615159054416544</v>
      </c>
      <c r="AE18" s="124">
        <f t="shared" si="17"/>
        <v>23.176014998966075</v>
      </c>
      <c r="AF18" s="124">
        <f t="shared" si="17"/>
        <v>23.755415373940224</v>
      </c>
      <c r="AG18" s="124">
        <f t="shared" si="17"/>
        <v>24.373056173662672</v>
      </c>
      <c r="AH18" s="124">
        <f t="shared" si="17"/>
        <v>24.884890353309586</v>
      </c>
      <c r="AI18" s="124">
        <f t="shared" si="17"/>
        <v>25.382588160375779</v>
      </c>
      <c r="AJ18" s="124">
        <f t="shared" si="17"/>
        <v>25.890239923583295</v>
      </c>
      <c r="AK18" s="124">
        <f t="shared" si="17"/>
        <v>26.40804472205496</v>
      </c>
      <c r="AL18" s="15"/>
    </row>
    <row r="19" spans="1:38" x14ac:dyDescent="0.25">
      <c r="A19" s="51" t="s">
        <v>95</v>
      </c>
      <c r="B19" s="5"/>
      <c r="C19" s="11"/>
      <c r="D19" s="5">
        <v>10</v>
      </c>
      <c r="E19" s="11">
        <f>Parameters!$D$19</f>
        <v>0.31</v>
      </c>
      <c r="F19" s="5"/>
      <c r="G19" s="11"/>
      <c r="H19" s="5">
        <v>50</v>
      </c>
      <c r="I19" s="11">
        <f>Parameters!$D$23</f>
        <v>0.28999999999999998</v>
      </c>
      <c r="J19" s="5">
        <v>15</v>
      </c>
      <c r="K19" s="43">
        <f>Parameters!$D$25</f>
        <v>0.28999999999999998</v>
      </c>
      <c r="L19" s="4">
        <v>28</v>
      </c>
      <c r="M19" s="9">
        <f>Parameters!$D$27</f>
        <v>0.28999999999999998</v>
      </c>
      <c r="N19" s="4"/>
      <c r="O19" s="9"/>
      <c r="P19" s="9"/>
      <c r="Q19" s="4"/>
      <c r="R19" s="9"/>
      <c r="S19" s="30"/>
      <c r="T19" s="30"/>
      <c r="U19" s="30"/>
      <c r="V19" s="30"/>
      <c r="W19" s="74">
        <f t="shared" si="0"/>
        <v>33.076999999999998</v>
      </c>
      <c r="X19" s="124">
        <f t="shared" si="3"/>
        <v>33.076999999999998</v>
      </c>
      <c r="Y19" s="124">
        <f t="shared" si="1"/>
        <v>33.159692499999998</v>
      </c>
      <c r="Z19" s="124">
        <f t="shared" ref="Z19:AK19" si="18">Y19*(1+Y$3)</f>
        <v>32.745196343750003</v>
      </c>
      <c r="AA19" s="124">
        <f t="shared" si="18"/>
        <v>33.151236778412503</v>
      </c>
      <c r="AB19" s="124">
        <f t="shared" si="18"/>
        <v>36.350331127529309</v>
      </c>
      <c r="AC19" s="124">
        <f t="shared" si="18"/>
        <v>37.608052584541824</v>
      </c>
      <c r="AD19" s="124">
        <f t="shared" si="18"/>
        <v>38.638513225358274</v>
      </c>
      <c r="AE19" s="124">
        <f t="shared" si="18"/>
        <v>39.596748353347159</v>
      </c>
      <c r="AF19" s="124">
        <f t="shared" si="18"/>
        <v>40.586667062180837</v>
      </c>
      <c r="AG19" s="124">
        <f t="shared" si="18"/>
        <v>41.641920405797542</v>
      </c>
      <c r="AH19" s="124">
        <f t="shared" si="18"/>
        <v>42.516400734319284</v>
      </c>
      <c r="AI19" s="124">
        <f t="shared" si="18"/>
        <v>43.366728749005667</v>
      </c>
      <c r="AJ19" s="124">
        <f t="shared" si="18"/>
        <v>44.234063323985779</v>
      </c>
      <c r="AK19" s="124">
        <f t="shared" si="18"/>
        <v>45.118744590465496</v>
      </c>
      <c r="AL19" s="15"/>
    </row>
    <row r="20" spans="1:38" x14ac:dyDescent="0.25">
      <c r="A20" s="51" t="s">
        <v>96</v>
      </c>
      <c r="B20" s="5">
        <v>3</v>
      </c>
      <c r="C20" s="11">
        <f>Parameters!$D$17</f>
        <v>0.26</v>
      </c>
      <c r="D20" s="5">
        <v>10</v>
      </c>
      <c r="E20" s="11">
        <f>Parameters!$D$19</f>
        <v>0.31</v>
      </c>
      <c r="F20" s="5"/>
      <c r="G20" s="11"/>
      <c r="H20" s="5">
        <v>50</v>
      </c>
      <c r="I20" s="11">
        <f>Parameters!$D$23</f>
        <v>0.28999999999999998</v>
      </c>
      <c r="J20" s="5">
        <v>15</v>
      </c>
      <c r="K20" s="43">
        <f>Parameters!$D$25</f>
        <v>0.28999999999999998</v>
      </c>
      <c r="L20" s="4">
        <v>5</v>
      </c>
      <c r="M20" s="9">
        <f>Parameters!$D$27</f>
        <v>0.28999999999999998</v>
      </c>
      <c r="N20" s="4"/>
      <c r="O20" s="9"/>
      <c r="P20" s="9"/>
      <c r="Q20" s="4"/>
      <c r="R20" s="9"/>
      <c r="S20" s="30"/>
      <c r="T20" s="30"/>
      <c r="U20" s="30"/>
      <c r="V20" s="30"/>
      <c r="W20" s="74">
        <f t="shared" si="0"/>
        <v>26.597999999999999</v>
      </c>
      <c r="X20" s="124">
        <f t="shared" si="3"/>
        <v>26.597999999999999</v>
      </c>
      <c r="Y20" s="124">
        <f t="shared" si="1"/>
        <v>26.664494999999999</v>
      </c>
      <c r="Z20" s="124">
        <f t="shared" ref="Z20:AK20" si="19">Y20*(1+Y$3)</f>
        <v>26.331188812499999</v>
      </c>
      <c r="AA20" s="124">
        <f t="shared" si="19"/>
        <v>26.657695553775</v>
      </c>
      <c r="AB20" s="124">
        <f t="shared" si="19"/>
        <v>29.230163174714288</v>
      </c>
      <c r="AC20" s="124">
        <f t="shared" si="19"/>
        <v>30.2415268205594</v>
      </c>
      <c r="AD20" s="124">
        <f t="shared" si="19"/>
        <v>31.070144655442732</v>
      </c>
      <c r="AE20" s="124">
        <f t="shared" si="19"/>
        <v>31.840684242897709</v>
      </c>
      <c r="AF20" s="124">
        <f t="shared" si="19"/>
        <v>32.636701348970149</v>
      </c>
      <c r="AG20" s="124">
        <f t="shared" si="19"/>
        <v>33.485255584043372</v>
      </c>
      <c r="AH20" s="124">
        <f t="shared" si="19"/>
        <v>34.188445951308282</v>
      </c>
      <c r="AI20" s="124">
        <f t="shared" si="19"/>
        <v>34.872214870334446</v>
      </c>
      <c r="AJ20" s="124">
        <f t="shared" si="19"/>
        <v>35.569659167741136</v>
      </c>
      <c r="AK20" s="124">
        <f t="shared" si="19"/>
        <v>36.281052351095958</v>
      </c>
      <c r="AL20" s="15"/>
    </row>
    <row r="21" spans="1:38" ht="31.5" x14ac:dyDescent="0.25">
      <c r="A21" s="51" t="s">
        <v>97</v>
      </c>
      <c r="B21" s="5"/>
      <c r="C21" s="11"/>
      <c r="D21" s="5">
        <v>10</v>
      </c>
      <c r="E21" s="11">
        <f>Parameters!$D$19</f>
        <v>0.31</v>
      </c>
      <c r="F21" s="5"/>
      <c r="G21" s="11"/>
      <c r="H21" s="5"/>
      <c r="I21" s="11"/>
      <c r="J21" s="5">
        <v>15</v>
      </c>
      <c r="K21" s="43">
        <f>Parameters!$D$25</f>
        <v>0.28999999999999998</v>
      </c>
      <c r="L21" s="4">
        <v>15</v>
      </c>
      <c r="M21" s="9">
        <f>Parameters!$D$27</f>
        <v>0.28999999999999998</v>
      </c>
      <c r="N21" s="4"/>
      <c r="O21" s="9"/>
      <c r="P21" s="9"/>
      <c r="Q21" s="4"/>
      <c r="R21" s="9"/>
      <c r="S21" s="30"/>
      <c r="T21" s="30"/>
      <c r="U21" s="30"/>
      <c r="V21" s="30"/>
      <c r="W21" s="74">
        <f t="shared" si="0"/>
        <v>12.98</v>
      </c>
      <c r="X21" s="124">
        <f t="shared" si="3"/>
        <v>12.98</v>
      </c>
      <c r="Y21" s="124">
        <f t="shared" si="1"/>
        <v>13.012449999999999</v>
      </c>
      <c r="Z21" s="124">
        <f t="shared" ref="Z21:AK21" si="20">Y21*(1+Y$3)</f>
        <v>12.849794375</v>
      </c>
      <c r="AA21" s="124">
        <f t="shared" si="20"/>
        <v>13.00913182525</v>
      </c>
      <c r="AB21" s="124">
        <f t="shared" si="20"/>
        <v>14.264513046386625</v>
      </c>
      <c r="AC21" s="124">
        <f t="shared" si="20"/>
        <v>14.758065197791602</v>
      </c>
      <c r="AD21" s="124">
        <f t="shared" si="20"/>
        <v>15.162436184211094</v>
      </c>
      <c r="AE21" s="124">
        <f t="shared" si="20"/>
        <v>15.538464601579529</v>
      </c>
      <c r="AF21" s="124">
        <f t="shared" si="20"/>
        <v>15.926926216619016</v>
      </c>
      <c r="AG21" s="124">
        <f t="shared" si="20"/>
        <v>16.341026298251112</v>
      </c>
      <c r="AH21" s="124">
        <f t="shared" si="20"/>
        <v>16.684187850514384</v>
      </c>
      <c r="AI21" s="124">
        <f t="shared" si="20"/>
        <v>17.017871607524672</v>
      </c>
      <c r="AJ21" s="124">
        <f t="shared" si="20"/>
        <v>17.358229039675166</v>
      </c>
      <c r="AK21" s="124">
        <f t="shared" si="20"/>
        <v>17.705393620468669</v>
      </c>
      <c r="AL21" s="15"/>
    </row>
    <row r="22" spans="1:38" ht="31.5" x14ac:dyDescent="0.25">
      <c r="A22" s="51" t="s">
        <v>98</v>
      </c>
      <c r="B22" s="5"/>
      <c r="C22" s="11"/>
      <c r="D22" s="5">
        <v>10</v>
      </c>
      <c r="E22" s="11">
        <f>Parameters!$D$19</f>
        <v>0.31</v>
      </c>
      <c r="F22" s="5"/>
      <c r="G22" s="11"/>
      <c r="H22" s="5"/>
      <c r="I22" s="11"/>
      <c r="J22" s="5">
        <v>10</v>
      </c>
      <c r="K22" s="43">
        <f>Parameters!$D$25</f>
        <v>0.28999999999999998</v>
      </c>
      <c r="L22" s="4">
        <v>15</v>
      </c>
      <c r="M22" s="9">
        <f>Parameters!$D$27</f>
        <v>0.28999999999999998</v>
      </c>
      <c r="N22" s="4"/>
      <c r="O22" s="9"/>
      <c r="P22" s="9"/>
      <c r="Q22" s="4"/>
      <c r="R22" s="9"/>
      <c r="S22" s="30"/>
      <c r="T22" s="30"/>
      <c r="U22" s="30"/>
      <c r="V22" s="30"/>
      <c r="W22" s="74">
        <f t="shared" si="0"/>
        <v>11.385</v>
      </c>
      <c r="X22" s="124">
        <f t="shared" si="3"/>
        <v>11.385</v>
      </c>
      <c r="Y22" s="124">
        <f t="shared" si="1"/>
        <v>11.4134625</v>
      </c>
      <c r="Z22" s="124">
        <f t="shared" ref="Z22:AK22" si="21">Y22*(1+Y$3)</f>
        <v>11.27079421875</v>
      </c>
      <c r="AA22" s="124">
        <f t="shared" si="21"/>
        <v>11.410552067062499</v>
      </c>
      <c r="AB22" s="124">
        <f t="shared" si="21"/>
        <v>12.51167034153403</v>
      </c>
      <c r="AC22" s="124">
        <f t="shared" si="21"/>
        <v>12.944574135351107</v>
      </c>
      <c r="AD22" s="124">
        <f t="shared" si="21"/>
        <v>13.299255466659728</v>
      </c>
      <c r="AE22" s="124">
        <f t="shared" si="21"/>
        <v>13.629077002232888</v>
      </c>
      <c r="AF22" s="124">
        <f t="shared" si="21"/>
        <v>13.969803927288709</v>
      </c>
      <c r="AG22" s="124">
        <f t="shared" si="21"/>
        <v>14.333018829398215</v>
      </c>
      <c r="AH22" s="124">
        <f t="shared" si="21"/>
        <v>14.634012224815576</v>
      </c>
      <c r="AI22" s="124">
        <f t="shared" si="21"/>
        <v>14.926692469311888</v>
      </c>
      <c r="AJ22" s="124">
        <f t="shared" si="21"/>
        <v>15.225226318698127</v>
      </c>
      <c r="AK22" s="124">
        <f t="shared" si="21"/>
        <v>15.529730845072089</v>
      </c>
      <c r="AL22" s="15"/>
    </row>
    <row r="23" spans="1:38" x14ac:dyDescent="0.25">
      <c r="A23" s="51" t="s">
        <v>47</v>
      </c>
      <c r="B23" s="5">
        <v>3</v>
      </c>
      <c r="C23" s="11">
        <f>Parameters!$D$17</f>
        <v>0.26</v>
      </c>
      <c r="D23" s="5">
        <v>10</v>
      </c>
      <c r="E23" s="11">
        <f>Parameters!$D$19</f>
        <v>0.31</v>
      </c>
      <c r="F23" s="5"/>
      <c r="G23" s="11"/>
      <c r="H23" s="5"/>
      <c r="I23" s="11"/>
      <c r="J23" s="5">
        <v>15</v>
      </c>
      <c r="K23" s="43">
        <f>Parameters!$D$25</f>
        <v>0.28999999999999998</v>
      </c>
      <c r="L23" s="4"/>
      <c r="M23" s="9"/>
      <c r="N23" s="4">
        <v>10</v>
      </c>
      <c r="O23" s="9">
        <f>Parameters!$D$29</f>
        <v>0.28999999999999998</v>
      </c>
      <c r="P23" s="9"/>
      <c r="Q23" s="4"/>
      <c r="R23" s="9"/>
      <c r="S23" s="30"/>
      <c r="T23" s="30"/>
      <c r="U23" s="30"/>
      <c r="V23" s="30"/>
      <c r="W23" s="74">
        <f t="shared" si="0"/>
        <v>12.243000000000002</v>
      </c>
      <c r="X23" s="124">
        <f t="shared" si="3"/>
        <v>12.243000000000002</v>
      </c>
      <c r="Y23" s="124">
        <f t="shared" si="1"/>
        <v>12.273607500000001</v>
      </c>
      <c r="Z23" s="124">
        <f t="shared" ref="Z23:AK23" si="22">Y23*(1+Y$3)</f>
        <v>12.12018740625</v>
      </c>
      <c r="AA23" s="124">
        <f t="shared" si="22"/>
        <v>12.270477730087499</v>
      </c>
      <c r="AB23" s="124">
        <f t="shared" si="22"/>
        <v>13.454578831040944</v>
      </c>
      <c r="AC23" s="124">
        <f t="shared" si="22"/>
        <v>13.92010725859496</v>
      </c>
      <c r="AD23" s="124">
        <f t="shared" si="22"/>
        <v>14.301518197480464</v>
      </c>
      <c r="AE23" s="124">
        <f t="shared" si="22"/>
        <v>14.656195848777978</v>
      </c>
      <c r="AF23" s="124">
        <f t="shared" si="22"/>
        <v>15.022600744997426</v>
      </c>
      <c r="AG23" s="124">
        <f t="shared" si="22"/>
        <v>15.413188364367359</v>
      </c>
      <c r="AH23" s="124">
        <f t="shared" si="22"/>
        <v>15.736865320019072</v>
      </c>
      <c r="AI23" s="124">
        <f t="shared" si="22"/>
        <v>16.051602626419456</v>
      </c>
      <c r="AJ23" s="124">
        <f t="shared" si="22"/>
        <v>16.372634678947847</v>
      </c>
      <c r="AK23" s="124">
        <f t="shared" si="22"/>
        <v>16.700087372526806</v>
      </c>
      <c r="AL23" s="15"/>
    </row>
    <row r="24" spans="1:38" x14ac:dyDescent="0.25">
      <c r="A24" s="51" t="s">
        <v>48</v>
      </c>
      <c r="B24" s="5">
        <v>7</v>
      </c>
      <c r="C24" s="11">
        <f>Parameters!$D$17</f>
        <v>0.26</v>
      </c>
      <c r="D24" s="5"/>
      <c r="E24" s="11"/>
      <c r="F24" s="5"/>
      <c r="G24" s="11"/>
      <c r="H24" s="5"/>
      <c r="I24" s="11"/>
      <c r="J24" s="5"/>
      <c r="K24" s="9"/>
      <c r="L24" s="4"/>
      <c r="M24" s="9"/>
      <c r="N24" s="4">
        <v>310</v>
      </c>
      <c r="O24" s="9">
        <f>Parameters!$D$29</f>
        <v>0.28999999999999998</v>
      </c>
      <c r="P24" s="9"/>
      <c r="Q24" s="4"/>
      <c r="R24" s="9"/>
      <c r="S24" s="30"/>
      <c r="T24" s="30"/>
      <c r="U24" s="30"/>
      <c r="V24" s="30"/>
      <c r="W24" s="74">
        <f t="shared" si="0"/>
        <v>100.892</v>
      </c>
      <c r="X24" s="124">
        <f t="shared" si="3"/>
        <v>100.892</v>
      </c>
      <c r="Y24" s="124">
        <f t="shared" si="1"/>
        <v>101.14422999999999</v>
      </c>
      <c r="Z24" s="124">
        <f t="shared" ref="Z24:AK24" si="23">Y24*(1+Y$3)</f>
        <v>99.879927124999995</v>
      </c>
      <c r="AA24" s="124">
        <f t="shared" si="23"/>
        <v>101.11843822134999</v>
      </c>
      <c r="AB24" s="124">
        <f t="shared" si="23"/>
        <v>110.87636750971026</v>
      </c>
      <c r="AC24" s="124">
        <f t="shared" si="23"/>
        <v>114.71268982554624</v>
      </c>
      <c r="AD24" s="124">
        <f t="shared" si="23"/>
        <v>117.85581752676622</v>
      </c>
      <c r="AE24" s="124">
        <f t="shared" si="23"/>
        <v>120.77864180143001</v>
      </c>
      <c r="AF24" s="124">
        <f t="shared" si="23"/>
        <v>123.79810784646575</v>
      </c>
      <c r="AG24" s="124">
        <f t="shared" si="23"/>
        <v>127.01685865047386</v>
      </c>
      <c r="AH24" s="124">
        <f t="shared" si="23"/>
        <v>129.68421268213379</v>
      </c>
      <c r="AI24" s="124">
        <f t="shared" si="23"/>
        <v>132.27789693577648</v>
      </c>
      <c r="AJ24" s="124">
        <f t="shared" si="23"/>
        <v>134.92345487449202</v>
      </c>
      <c r="AK24" s="124">
        <f t="shared" si="23"/>
        <v>137.62192397198186</v>
      </c>
      <c r="AL24" s="15"/>
    </row>
    <row r="25" spans="1:38" x14ac:dyDescent="0.25">
      <c r="A25" s="51" t="s">
        <v>91</v>
      </c>
      <c r="B25" s="5">
        <v>31</v>
      </c>
      <c r="C25" s="11">
        <f>Parameters!$D$17</f>
        <v>0.26</v>
      </c>
      <c r="D25" s="5">
        <v>10</v>
      </c>
      <c r="E25" s="11">
        <f>Parameters!$D$19</f>
        <v>0.31</v>
      </c>
      <c r="F25" s="5"/>
      <c r="G25" s="11"/>
      <c r="H25" s="5">
        <v>50</v>
      </c>
      <c r="I25" s="11">
        <f>Parameters!$D$23</f>
        <v>0.28999999999999998</v>
      </c>
      <c r="J25" s="5">
        <v>157.68</v>
      </c>
      <c r="K25" s="43">
        <f>Parameters!$D$25</f>
        <v>0.28999999999999998</v>
      </c>
      <c r="L25" s="4">
        <v>75</v>
      </c>
      <c r="M25" s="9">
        <f>Parameters!$D$27</f>
        <v>0.28999999999999998</v>
      </c>
      <c r="N25" s="4"/>
      <c r="O25" s="9"/>
      <c r="P25" s="9"/>
      <c r="Q25" s="4"/>
      <c r="R25" s="9"/>
      <c r="S25" s="30"/>
      <c r="T25" s="30"/>
      <c r="U25" s="30"/>
      <c r="V25" s="30"/>
      <c r="W25" s="74">
        <f t="shared" si="0"/>
        <v>102.45092</v>
      </c>
      <c r="X25" s="124">
        <f t="shared" si="3"/>
        <v>102.45092</v>
      </c>
      <c r="Y25" s="124">
        <f t="shared" si="1"/>
        <v>102.70704729999999</v>
      </c>
      <c r="Z25" s="124">
        <f t="shared" ref="Z25:AK25" si="24">Y25*(1+Y$3)</f>
        <v>101.42320920875</v>
      </c>
      <c r="AA25" s="124">
        <f t="shared" si="24"/>
        <v>102.6808570029385</v>
      </c>
      <c r="AB25" s="124">
        <f t="shared" si="24"/>
        <v>112.58955970372206</v>
      </c>
      <c r="AC25" s="124">
        <f t="shared" si="24"/>
        <v>116.48515846947083</v>
      </c>
      <c r="AD25" s="124">
        <f t="shared" si="24"/>
        <v>119.67685181153435</v>
      </c>
      <c r="AE25" s="124">
        <f t="shared" si="24"/>
        <v>122.64483773646039</v>
      </c>
      <c r="AF25" s="124">
        <f t="shared" si="24"/>
        <v>125.71095867987189</v>
      </c>
      <c r="AG25" s="124">
        <f t="shared" si="24"/>
        <v>128.97944360554857</v>
      </c>
      <c r="AH25" s="124">
        <f t="shared" si="24"/>
        <v>131.68801192126509</v>
      </c>
      <c r="AI25" s="124">
        <f t="shared" si="24"/>
        <v>134.3217721596904</v>
      </c>
      <c r="AJ25" s="124">
        <f t="shared" si="24"/>
        <v>137.0082076028842</v>
      </c>
      <c r="AK25" s="124">
        <f t="shared" si="24"/>
        <v>139.74837175494187</v>
      </c>
      <c r="AL25" s="15"/>
    </row>
    <row r="26" spans="1:38" x14ac:dyDescent="0.25">
      <c r="A26" s="51" t="s">
        <v>172</v>
      </c>
      <c r="B26" s="5">
        <v>10</v>
      </c>
      <c r="C26" s="11">
        <f>Parameters!$D$17</f>
        <v>0.26</v>
      </c>
      <c r="D26" s="5">
        <v>15</v>
      </c>
      <c r="E26" s="11">
        <f>Parameters!$D$19</f>
        <v>0.31</v>
      </c>
      <c r="F26" s="5"/>
      <c r="G26" s="11"/>
      <c r="H26" s="5">
        <v>50</v>
      </c>
      <c r="I26" s="11">
        <f>Parameters!$D$23</f>
        <v>0.28999999999999998</v>
      </c>
      <c r="J26" s="5">
        <v>12</v>
      </c>
      <c r="K26" s="43">
        <f>Parameters!$D$25</f>
        <v>0.28999999999999998</v>
      </c>
      <c r="L26" s="4">
        <v>8</v>
      </c>
      <c r="M26" s="9">
        <f>Parameters!$D$27</f>
        <v>0.28999999999999998</v>
      </c>
      <c r="N26" s="4">
        <v>10</v>
      </c>
      <c r="O26" s="9">
        <f>Parameters!$D$29</f>
        <v>0.28999999999999998</v>
      </c>
      <c r="P26" s="9"/>
      <c r="Q26" s="4"/>
      <c r="R26" s="9"/>
      <c r="S26" s="30"/>
      <c r="T26" s="30"/>
      <c r="U26" s="30"/>
      <c r="V26" s="30"/>
      <c r="W26" s="74">
        <f t="shared" si="0"/>
        <v>33.495000000000005</v>
      </c>
      <c r="X26" s="124">
        <f t="shared" si="3"/>
        <v>33.495000000000005</v>
      </c>
      <c r="Y26" s="124">
        <f t="shared" si="1"/>
        <v>33.578737500000003</v>
      </c>
      <c r="Z26" s="124">
        <f t="shared" ref="Z26:AK26" si="25">Y26*(1+Y$3)</f>
        <v>33.159003281250001</v>
      </c>
      <c r="AA26" s="124">
        <f t="shared" si="25"/>
        <v>33.5701749219375</v>
      </c>
      <c r="AB26" s="124">
        <f t="shared" si="25"/>
        <v>36.809696801904472</v>
      </c>
      <c r="AC26" s="124">
        <f t="shared" si="25"/>
        <v>38.083312311250367</v>
      </c>
      <c r="AD26" s="124">
        <f t="shared" si="25"/>
        <v>39.12679506857863</v>
      </c>
      <c r="AE26" s="124">
        <f t="shared" si="25"/>
        <v>40.097139586279376</v>
      </c>
      <c r="AF26" s="124">
        <f t="shared" si="25"/>
        <v>41.099568075936354</v>
      </c>
      <c r="AG26" s="124">
        <f t="shared" si="25"/>
        <v>42.168156845910701</v>
      </c>
      <c r="AH26" s="124">
        <f t="shared" si="25"/>
        <v>43.053688139674819</v>
      </c>
      <c r="AI26" s="124">
        <f t="shared" si="25"/>
        <v>43.914761902468314</v>
      </c>
      <c r="AJ26" s="124">
        <f t="shared" si="25"/>
        <v>44.793057140517682</v>
      </c>
      <c r="AK26" s="124">
        <f t="shared" si="25"/>
        <v>45.688918283328036</v>
      </c>
      <c r="AL26" s="15"/>
    </row>
    <row r="27" spans="1:38" x14ac:dyDescent="0.25">
      <c r="A27" s="50" t="s">
        <v>79</v>
      </c>
      <c r="B27" s="97"/>
      <c r="C27" s="73"/>
      <c r="D27" s="97"/>
      <c r="E27" s="73"/>
      <c r="F27" s="97"/>
      <c r="G27" s="73"/>
      <c r="H27" s="97"/>
      <c r="I27" s="73"/>
      <c r="J27" s="97"/>
      <c r="K27" s="73"/>
      <c r="L27" s="97"/>
      <c r="M27" s="73"/>
      <c r="N27" s="97"/>
      <c r="O27" s="73"/>
      <c r="P27" s="73"/>
      <c r="Q27" s="72"/>
      <c r="R27" s="72"/>
      <c r="S27" s="73"/>
      <c r="T27" s="72"/>
      <c r="U27" s="72"/>
      <c r="V27" s="72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15"/>
    </row>
    <row r="28" spans="1:38" x14ac:dyDescent="0.25">
      <c r="A28" s="51" t="s">
        <v>18</v>
      </c>
      <c r="B28" s="5">
        <v>6</v>
      </c>
      <c r="C28" s="11">
        <f>Parameters!$D$17</f>
        <v>0.26</v>
      </c>
      <c r="D28" s="5">
        <v>10</v>
      </c>
      <c r="E28" s="11">
        <f>Parameters!$D$19</f>
        <v>0.31</v>
      </c>
      <c r="F28" s="5"/>
      <c r="G28" s="11"/>
      <c r="H28" s="5">
        <v>50</v>
      </c>
      <c r="I28" s="11">
        <f>Parameters!$D$23</f>
        <v>0.28999999999999998</v>
      </c>
      <c r="J28" s="5">
        <v>12</v>
      </c>
      <c r="K28" s="43">
        <f>Parameters!$D$25</f>
        <v>0.28999999999999998</v>
      </c>
      <c r="L28" s="4">
        <v>5</v>
      </c>
      <c r="M28" s="9">
        <f>Parameters!$D$27</f>
        <v>0.28999999999999998</v>
      </c>
      <c r="N28" s="4">
        <v>12</v>
      </c>
      <c r="O28" s="9">
        <f>Parameters!$D$29</f>
        <v>0.28999999999999998</v>
      </c>
      <c r="P28" s="9"/>
      <c r="Q28" s="4"/>
      <c r="R28" s="9"/>
      <c r="S28" s="37">
        <v>0.5</v>
      </c>
      <c r="T28" s="37"/>
      <c r="U28" s="37"/>
      <c r="V28" s="37"/>
      <c r="W28" s="74">
        <f t="shared" ref="W28:W48" si="26">IF((B28*C28+D28*E28+F28*G28+H28*I28+J28*K28+L28*M28+N28*O28+P28+Q28*R28)=0,"",
                          ((B28*C28+D28*E28+F28*G28+H28*I28+J28*K28+L28*M28+N28*O28)*IF(U28&gt;0,U28,1)+P28+IF(Q28=0,1,Q28)*R28)*(1+Overhead_Common)*IF(V28&gt;0,V28,1))</f>
        <v>30.326999999999998</v>
      </c>
      <c r="X28" s="124">
        <f t="shared" si="3"/>
        <v>30.326999999999998</v>
      </c>
      <c r="Y28" s="124">
        <f t="shared" ref="Y28:Y48" si="27">X28*(1+X$3)</f>
        <v>30.402817499999998</v>
      </c>
      <c r="Z28" s="124">
        <f t="shared" ref="Z28:AK28" si="28">Y28*(1+Y$3)</f>
        <v>30.022782281249999</v>
      </c>
      <c r="AA28" s="124">
        <f t="shared" si="28"/>
        <v>30.395064781537499</v>
      </c>
      <c r="AB28" s="124">
        <f t="shared" si="28"/>
        <v>33.32818853295587</v>
      </c>
      <c r="AC28" s="124">
        <f t="shared" si="28"/>
        <v>34.481343856196141</v>
      </c>
      <c r="AD28" s="124">
        <f t="shared" si="28"/>
        <v>35.426132677855918</v>
      </c>
      <c r="AE28" s="124">
        <f t="shared" si="28"/>
        <v>36.304700768266741</v>
      </c>
      <c r="AF28" s="124">
        <f t="shared" si="28"/>
        <v>37.212318287473408</v>
      </c>
      <c r="AG28" s="124">
        <f t="shared" si="28"/>
        <v>38.179838562947715</v>
      </c>
      <c r="AH28" s="124">
        <f t="shared" si="28"/>
        <v>38.981615172769615</v>
      </c>
      <c r="AI28" s="124">
        <f t="shared" si="28"/>
        <v>39.761247476225009</v>
      </c>
      <c r="AJ28" s="124">
        <f t="shared" si="28"/>
        <v>40.556472425749512</v>
      </c>
      <c r="AK28" s="124">
        <f t="shared" si="28"/>
        <v>41.367601874264501</v>
      </c>
      <c r="AL28" s="15"/>
    </row>
    <row r="29" spans="1:38" x14ac:dyDescent="0.25">
      <c r="A29" s="51" t="s">
        <v>19</v>
      </c>
      <c r="B29" s="5">
        <v>9</v>
      </c>
      <c r="C29" s="11">
        <f>Parameters!$D$17</f>
        <v>0.26</v>
      </c>
      <c r="D29" s="5">
        <v>10</v>
      </c>
      <c r="E29" s="11">
        <f>Parameters!$D$19</f>
        <v>0.31</v>
      </c>
      <c r="F29" s="5"/>
      <c r="G29" s="11"/>
      <c r="H29" s="5">
        <v>50</v>
      </c>
      <c r="I29" s="11">
        <f>Parameters!$D$23</f>
        <v>0.28999999999999998</v>
      </c>
      <c r="J29" s="5">
        <v>10</v>
      </c>
      <c r="K29" s="43">
        <f>Parameters!$D$25</f>
        <v>0.28999999999999998</v>
      </c>
      <c r="L29" s="4"/>
      <c r="M29" s="9"/>
      <c r="N29" s="4">
        <v>10</v>
      </c>
      <c r="O29" s="9">
        <f>Parameters!$D$29</f>
        <v>0.28999999999999998</v>
      </c>
      <c r="P29" s="9"/>
      <c r="Q29" s="4"/>
      <c r="R29" s="9"/>
      <c r="S29" s="37">
        <v>0.5</v>
      </c>
      <c r="T29" s="37"/>
      <c r="U29" s="37"/>
      <c r="V29" s="37"/>
      <c r="W29" s="74">
        <f t="shared" si="26"/>
        <v>28.313999999999997</v>
      </c>
      <c r="X29" s="124">
        <f t="shared" si="3"/>
        <v>28.313999999999997</v>
      </c>
      <c r="Y29" s="124">
        <f t="shared" si="27"/>
        <v>28.384784999999994</v>
      </c>
      <c r="Z29" s="124">
        <f t="shared" ref="Z29:AK29" si="29">Y29*(1+Y$3)</f>
        <v>28.029975187499996</v>
      </c>
      <c r="AA29" s="124">
        <f t="shared" si="29"/>
        <v>28.377546879824994</v>
      </c>
      <c r="AB29" s="124">
        <f t="shared" si="29"/>
        <v>31.115980153728106</v>
      </c>
      <c r="AC29" s="124">
        <f t="shared" si="29"/>
        <v>32.192593067047099</v>
      </c>
      <c r="AD29" s="124">
        <f t="shared" si="29"/>
        <v>33.074670117084196</v>
      </c>
      <c r="AE29" s="124">
        <f t="shared" si="29"/>
        <v>33.894921935987881</v>
      </c>
      <c r="AF29" s="124">
        <f t="shared" si="29"/>
        <v>34.742294984387577</v>
      </c>
      <c r="AG29" s="124">
        <f t="shared" si="29"/>
        <v>35.645594653981654</v>
      </c>
      <c r="AH29" s="124">
        <f t="shared" si="29"/>
        <v>36.394152141715267</v>
      </c>
      <c r="AI29" s="124">
        <f t="shared" si="29"/>
        <v>37.122035184549574</v>
      </c>
      <c r="AJ29" s="124">
        <f t="shared" si="29"/>
        <v>37.86447588824057</v>
      </c>
      <c r="AK29" s="124">
        <f t="shared" si="29"/>
        <v>38.62176540600538</v>
      </c>
      <c r="AL29" s="15"/>
    </row>
    <row r="30" spans="1:38" x14ac:dyDescent="0.25">
      <c r="A30" s="51" t="s">
        <v>20</v>
      </c>
      <c r="B30" s="5">
        <v>6</v>
      </c>
      <c r="C30" s="11">
        <f>Parameters!$D$17</f>
        <v>0.26</v>
      </c>
      <c r="D30" s="5">
        <v>10</v>
      </c>
      <c r="E30" s="11">
        <f>Parameters!$D$19</f>
        <v>0.31</v>
      </c>
      <c r="F30" s="5"/>
      <c r="G30" s="11"/>
      <c r="H30" s="5">
        <v>50</v>
      </c>
      <c r="I30" s="11">
        <f>Parameters!$D$23</f>
        <v>0.28999999999999998</v>
      </c>
      <c r="J30" s="5">
        <v>2</v>
      </c>
      <c r="K30" s="43">
        <f>Parameters!$D$25</f>
        <v>0.28999999999999998</v>
      </c>
      <c r="L30" s="4"/>
      <c r="M30" s="9"/>
      <c r="N30" s="4">
        <v>5</v>
      </c>
      <c r="O30" s="9">
        <f>Parameters!$D$29</f>
        <v>0.28999999999999998</v>
      </c>
      <c r="P30" s="9"/>
      <c r="Q30" s="4"/>
      <c r="R30" s="9"/>
      <c r="S30" s="37">
        <v>0.5</v>
      </c>
      <c r="T30" s="37"/>
      <c r="U30" s="37"/>
      <c r="V30" s="37"/>
      <c r="W30" s="74">
        <f t="shared" si="26"/>
        <v>23.308999999999994</v>
      </c>
      <c r="X30" s="124">
        <f t="shared" si="3"/>
        <v>23.308999999999994</v>
      </c>
      <c r="Y30" s="124">
        <f t="shared" si="27"/>
        <v>23.367272499999991</v>
      </c>
      <c r="Z30" s="124">
        <f t="shared" ref="Z30:AK30" si="30">Y30*(1+Y$3)</f>
        <v>23.075181593749992</v>
      </c>
      <c r="AA30" s="124">
        <f t="shared" si="30"/>
        <v>23.361313845512491</v>
      </c>
      <c r="AB30" s="124">
        <f t="shared" si="30"/>
        <v>25.615680631604448</v>
      </c>
      <c r="AC30" s="124">
        <f t="shared" si="30"/>
        <v>26.501983181457963</v>
      </c>
      <c r="AD30" s="124">
        <f t="shared" si="30"/>
        <v>27.228137520629915</v>
      </c>
      <c r="AE30" s="124">
        <f t="shared" si="30"/>
        <v>27.903395331141535</v>
      </c>
      <c r="AF30" s="124">
        <f t="shared" si="30"/>
        <v>28.600980214420073</v>
      </c>
      <c r="AG30" s="124">
        <f t="shared" si="30"/>
        <v>29.344605699994997</v>
      </c>
      <c r="AH30" s="124">
        <f t="shared" si="30"/>
        <v>29.960842419694888</v>
      </c>
      <c r="AI30" s="124">
        <f t="shared" si="30"/>
        <v>30.560059268088786</v>
      </c>
      <c r="AJ30" s="124">
        <f t="shared" si="30"/>
        <v>31.171260453450561</v>
      </c>
      <c r="AK30" s="124">
        <f t="shared" si="30"/>
        <v>31.794685662519573</v>
      </c>
      <c r="AL30" s="15"/>
    </row>
    <row r="31" spans="1:38" x14ac:dyDescent="0.25">
      <c r="A31" s="51" t="s">
        <v>21</v>
      </c>
      <c r="B31" s="5">
        <v>8</v>
      </c>
      <c r="C31" s="11">
        <f>Parameters!$D$17</f>
        <v>0.26</v>
      </c>
      <c r="D31" s="5">
        <v>10</v>
      </c>
      <c r="E31" s="11">
        <f>Parameters!$D$19</f>
        <v>0.31</v>
      </c>
      <c r="F31" s="5"/>
      <c r="G31" s="11"/>
      <c r="H31" s="5">
        <v>50</v>
      </c>
      <c r="I31" s="11">
        <f>Parameters!$D$23</f>
        <v>0.28999999999999998</v>
      </c>
      <c r="J31" s="5">
        <v>10</v>
      </c>
      <c r="K31" s="43">
        <f>Parameters!$D$25</f>
        <v>0.28999999999999998</v>
      </c>
      <c r="L31" s="4"/>
      <c r="M31" s="9"/>
      <c r="N31" s="4">
        <v>10</v>
      </c>
      <c r="O31" s="9">
        <f>Parameters!$D$29</f>
        <v>0.28999999999999998</v>
      </c>
      <c r="P31" s="9"/>
      <c r="Q31" s="4"/>
      <c r="R31" s="9"/>
      <c r="S31" s="37">
        <v>0.5</v>
      </c>
      <c r="T31" s="37"/>
      <c r="U31" s="37"/>
      <c r="V31" s="37"/>
      <c r="W31" s="74">
        <f t="shared" si="26"/>
        <v>28.027999999999999</v>
      </c>
      <c r="X31" s="124">
        <f t="shared" si="3"/>
        <v>28.027999999999999</v>
      </c>
      <c r="Y31" s="124">
        <f t="shared" si="27"/>
        <v>28.098069999999996</v>
      </c>
      <c r="Z31" s="124">
        <f t="shared" ref="Z31:AK31" si="31">Y31*(1+Y$3)</f>
        <v>27.746844124999999</v>
      </c>
      <c r="AA31" s="124">
        <f t="shared" si="31"/>
        <v>28.090904992149998</v>
      </c>
      <c r="AB31" s="124">
        <f t="shared" si="31"/>
        <v>30.801677323892473</v>
      </c>
      <c r="AC31" s="124">
        <f t="shared" si="31"/>
        <v>31.867415359299152</v>
      </c>
      <c r="AD31" s="124">
        <f t="shared" si="31"/>
        <v>32.740582540143954</v>
      </c>
      <c r="AE31" s="124">
        <f t="shared" si="31"/>
        <v>33.552548987139524</v>
      </c>
      <c r="AF31" s="124">
        <f t="shared" si="31"/>
        <v>34.391362711818012</v>
      </c>
      <c r="AG31" s="124">
        <f t="shared" si="31"/>
        <v>35.285538142325279</v>
      </c>
      <c r="AH31" s="124">
        <f t="shared" si="31"/>
        <v>36.026534443314105</v>
      </c>
      <c r="AI31" s="124">
        <f t="shared" si="31"/>
        <v>36.747065132180389</v>
      </c>
      <c r="AJ31" s="124">
        <f t="shared" si="31"/>
        <v>37.482006434823994</v>
      </c>
      <c r="AK31" s="124">
        <f t="shared" si="31"/>
        <v>38.231646563520478</v>
      </c>
      <c r="AL31" s="15"/>
    </row>
    <row r="32" spans="1:38" x14ac:dyDescent="0.25">
      <c r="A32" s="51" t="s">
        <v>22</v>
      </c>
      <c r="B32" s="5">
        <v>8</v>
      </c>
      <c r="C32" s="11">
        <f>Parameters!$D$17</f>
        <v>0.26</v>
      </c>
      <c r="D32" s="5">
        <v>10</v>
      </c>
      <c r="E32" s="11">
        <f>Parameters!$D$19</f>
        <v>0.31</v>
      </c>
      <c r="F32" s="5"/>
      <c r="G32" s="11"/>
      <c r="H32" s="5">
        <v>50</v>
      </c>
      <c r="I32" s="11">
        <f>Parameters!$D$23</f>
        <v>0.28999999999999998</v>
      </c>
      <c r="J32" s="5">
        <v>10</v>
      </c>
      <c r="K32" s="43">
        <f>Parameters!$D$25</f>
        <v>0.28999999999999998</v>
      </c>
      <c r="L32" s="4"/>
      <c r="M32" s="9"/>
      <c r="N32" s="4">
        <v>10</v>
      </c>
      <c r="O32" s="9">
        <f>Parameters!$D$29</f>
        <v>0.28999999999999998</v>
      </c>
      <c r="P32" s="9"/>
      <c r="Q32" s="4"/>
      <c r="R32" s="9"/>
      <c r="S32" s="37">
        <v>0.5</v>
      </c>
      <c r="T32" s="37"/>
      <c r="U32" s="37"/>
      <c r="V32" s="37"/>
      <c r="W32" s="74">
        <f t="shared" si="26"/>
        <v>28.027999999999999</v>
      </c>
      <c r="X32" s="124">
        <f t="shared" si="3"/>
        <v>28.027999999999999</v>
      </c>
      <c r="Y32" s="124">
        <f t="shared" si="27"/>
        <v>28.098069999999996</v>
      </c>
      <c r="Z32" s="124">
        <f t="shared" ref="Z32:AK32" si="32">Y32*(1+Y$3)</f>
        <v>27.746844124999999</v>
      </c>
      <c r="AA32" s="124">
        <f t="shared" si="32"/>
        <v>28.090904992149998</v>
      </c>
      <c r="AB32" s="124">
        <f t="shared" si="32"/>
        <v>30.801677323892473</v>
      </c>
      <c r="AC32" s="124">
        <f t="shared" si="32"/>
        <v>31.867415359299152</v>
      </c>
      <c r="AD32" s="124">
        <f t="shared" si="32"/>
        <v>32.740582540143954</v>
      </c>
      <c r="AE32" s="124">
        <f t="shared" si="32"/>
        <v>33.552548987139524</v>
      </c>
      <c r="AF32" s="124">
        <f t="shared" si="32"/>
        <v>34.391362711818012</v>
      </c>
      <c r="AG32" s="124">
        <f t="shared" si="32"/>
        <v>35.285538142325279</v>
      </c>
      <c r="AH32" s="124">
        <f t="shared" si="32"/>
        <v>36.026534443314105</v>
      </c>
      <c r="AI32" s="124">
        <f t="shared" si="32"/>
        <v>36.747065132180389</v>
      </c>
      <c r="AJ32" s="124">
        <f t="shared" si="32"/>
        <v>37.482006434823994</v>
      </c>
      <c r="AK32" s="124">
        <f t="shared" si="32"/>
        <v>38.231646563520478</v>
      </c>
      <c r="AL32" s="15"/>
    </row>
    <row r="33" spans="1:38" x14ac:dyDescent="0.25">
      <c r="A33" s="51" t="s">
        <v>23</v>
      </c>
      <c r="B33" s="5">
        <v>8</v>
      </c>
      <c r="C33" s="11">
        <f>Parameters!$D$17</f>
        <v>0.26</v>
      </c>
      <c r="D33" s="5">
        <v>10</v>
      </c>
      <c r="E33" s="11">
        <f>Parameters!$D$19</f>
        <v>0.31</v>
      </c>
      <c r="F33" s="5"/>
      <c r="G33" s="11"/>
      <c r="H33" s="5">
        <v>50</v>
      </c>
      <c r="I33" s="11">
        <f>Parameters!$D$23</f>
        <v>0.28999999999999998</v>
      </c>
      <c r="J33" s="5">
        <v>10</v>
      </c>
      <c r="K33" s="43">
        <f>Parameters!$D$25</f>
        <v>0.28999999999999998</v>
      </c>
      <c r="L33" s="4"/>
      <c r="M33" s="9"/>
      <c r="N33" s="4">
        <v>10</v>
      </c>
      <c r="O33" s="9">
        <f>Parameters!$D$29</f>
        <v>0.28999999999999998</v>
      </c>
      <c r="P33" s="9"/>
      <c r="Q33" s="4"/>
      <c r="R33" s="9"/>
      <c r="S33" s="37">
        <v>0.5</v>
      </c>
      <c r="T33" s="37"/>
      <c r="U33" s="37"/>
      <c r="V33" s="37"/>
      <c r="W33" s="74">
        <f t="shared" si="26"/>
        <v>28.027999999999999</v>
      </c>
      <c r="X33" s="124">
        <f t="shared" si="3"/>
        <v>28.027999999999999</v>
      </c>
      <c r="Y33" s="124">
        <f t="shared" si="27"/>
        <v>28.098069999999996</v>
      </c>
      <c r="Z33" s="124">
        <f t="shared" ref="Z33:AK33" si="33">Y33*(1+Y$3)</f>
        <v>27.746844124999999</v>
      </c>
      <c r="AA33" s="124">
        <f t="shared" si="33"/>
        <v>28.090904992149998</v>
      </c>
      <c r="AB33" s="124">
        <f t="shared" si="33"/>
        <v>30.801677323892473</v>
      </c>
      <c r="AC33" s="124">
        <f t="shared" si="33"/>
        <v>31.867415359299152</v>
      </c>
      <c r="AD33" s="124">
        <f t="shared" si="33"/>
        <v>32.740582540143954</v>
      </c>
      <c r="AE33" s="124">
        <f t="shared" si="33"/>
        <v>33.552548987139524</v>
      </c>
      <c r="AF33" s="124">
        <f t="shared" si="33"/>
        <v>34.391362711818012</v>
      </c>
      <c r="AG33" s="124">
        <f t="shared" si="33"/>
        <v>35.285538142325279</v>
      </c>
      <c r="AH33" s="124">
        <f t="shared" si="33"/>
        <v>36.026534443314105</v>
      </c>
      <c r="AI33" s="124">
        <f t="shared" si="33"/>
        <v>36.747065132180389</v>
      </c>
      <c r="AJ33" s="124">
        <f t="shared" si="33"/>
        <v>37.482006434823994</v>
      </c>
      <c r="AK33" s="124">
        <f t="shared" si="33"/>
        <v>38.231646563520478</v>
      </c>
      <c r="AL33" s="15"/>
    </row>
    <row r="34" spans="1:38" x14ac:dyDescent="0.25">
      <c r="A34" s="51" t="s">
        <v>80</v>
      </c>
      <c r="B34" s="5">
        <v>11</v>
      </c>
      <c r="C34" s="11">
        <f>Parameters!$D$17</f>
        <v>0.26</v>
      </c>
      <c r="D34" s="5">
        <v>10</v>
      </c>
      <c r="E34" s="11">
        <f>Parameters!$D$19</f>
        <v>0.31</v>
      </c>
      <c r="F34" s="5"/>
      <c r="G34" s="11"/>
      <c r="H34" s="5">
        <v>50</v>
      </c>
      <c r="I34" s="11">
        <f>Parameters!$D$23</f>
        <v>0.28999999999999998</v>
      </c>
      <c r="J34" s="5">
        <v>15</v>
      </c>
      <c r="K34" s="43">
        <f>Parameters!$D$25</f>
        <v>0.28999999999999998</v>
      </c>
      <c r="L34" s="4"/>
      <c r="M34" s="9"/>
      <c r="N34" s="4">
        <v>10</v>
      </c>
      <c r="O34" s="9">
        <f>Parameters!$D$29</f>
        <v>0.28999999999999998</v>
      </c>
      <c r="P34" s="9"/>
      <c r="Q34" s="4"/>
      <c r="R34" s="9"/>
      <c r="S34" s="37">
        <v>0.5</v>
      </c>
      <c r="T34" s="37"/>
      <c r="U34" s="37"/>
      <c r="V34" s="37"/>
      <c r="W34" s="74">
        <f t="shared" si="26"/>
        <v>30.481000000000002</v>
      </c>
      <c r="X34" s="124">
        <f t="shared" si="3"/>
        <v>30.481000000000002</v>
      </c>
      <c r="Y34" s="124">
        <f t="shared" si="27"/>
        <v>30.557202499999999</v>
      </c>
      <c r="Z34" s="124">
        <f t="shared" ref="Z34:AK34" si="34">Y34*(1+Y$3)</f>
        <v>30.175237468750002</v>
      </c>
      <c r="AA34" s="124">
        <f t="shared" si="34"/>
        <v>30.549410413362502</v>
      </c>
      <c r="AB34" s="124">
        <f t="shared" si="34"/>
        <v>33.497428518251986</v>
      </c>
      <c r="AC34" s="124">
        <f t="shared" si="34"/>
        <v>34.656439544983506</v>
      </c>
      <c r="AD34" s="124">
        <f t="shared" si="34"/>
        <v>35.606025988516059</v>
      </c>
      <c r="AE34" s="124">
        <f t="shared" si="34"/>
        <v>36.489055433031254</v>
      </c>
      <c r="AF34" s="124">
        <f t="shared" si="34"/>
        <v>37.401281818857029</v>
      </c>
      <c r="AG34" s="124">
        <f t="shared" si="34"/>
        <v>38.373715146147312</v>
      </c>
      <c r="AH34" s="124">
        <f t="shared" si="34"/>
        <v>39.179563164216404</v>
      </c>
      <c r="AI34" s="124">
        <f t="shared" si="34"/>
        <v>39.963154427500733</v>
      </c>
      <c r="AJ34" s="124">
        <f t="shared" si="34"/>
        <v>40.762417516050746</v>
      </c>
      <c r="AK34" s="124">
        <f t="shared" si="34"/>
        <v>41.57766586637176</v>
      </c>
      <c r="AL34" s="15"/>
    </row>
    <row r="35" spans="1:38" x14ac:dyDescent="0.25">
      <c r="A35" s="51" t="s">
        <v>81</v>
      </c>
      <c r="B35" s="5">
        <v>11</v>
      </c>
      <c r="C35" s="11">
        <f>Parameters!$D$17</f>
        <v>0.26</v>
      </c>
      <c r="D35" s="5">
        <v>10</v>
      </c>
      <c r="E35" s="11">
        <f>Parameters!$D$19</f>
        <v>0.31</v>
      </c>
      <c r="F35" s="5"/>
      <c r="G35" s="11"/>
      <c r="H35" s="5">
        <v>50</v>
      </c>
      <c r="I35" s="11">
        <f>Parameters!$D$23</f>
        <v>0.28999999999999998</v>
      </c>
      <c r="J35" s="5">
        <v>12</v>
      </c>
      <c r="K35" s="43">
        <f>Parameters!$D$25</f>
        <v>0.28999999999999998</v>
      </c>
      <c r="L35" s="4"/>
      <c r="M35" s="9"/>
      <c r="N35" s="4">
        <v>10</v>
      </c>
      <c r="O35" s="9">
        <f>Parameters!$D$29</f>
        <v>0.28999999999999998</v>
      </c>
      <c r="P35" s="9"/>
      <c r="Q35" s="4"/>
      <c r="R35" s="9"/>
      <c r="S35" s="37">
        <v>0.5</v>
      </c>
      <c r="T35" s="37"/>
      <c r="U35" s="37"/>
      <c r="V35" s="37"/>
      <c r="W35" s="74">
        <f t="shared" si="26"/>
        <v>29.524000000000001</v>
      </c>
      <c r="X35" s="124">
        <f t="shared" si="3"/>
        <v>29.524000000000001</v>
      </c>
      <c r="Y35" s="124">
        <f t="shared" si="27"/>
        <v>29.597809999999999</v>
      </c>
      <c r="Z35" s="124">
        <f t="shared" ref="Z35:AK35" si="35">Y35*(1+Y$3)</f>
        <v>29.227837375</v>
      </c>
      <c r="AA35" s="124">
        <f t="shared" si="35"/>
        <v>29.59026255845</v>
      </c>
      <c r="AB35" s="124">
        <f t="shared" si="35"/>
        <v>32.445722895340424</v>
      </c>
      <c r="AC35" s="124">
        <f t="shared" si="35"/>
        <v>33.568344907519204</v>
      </c>
      <c r="AD35" s="124">
        <f t="shared" si="35"/>
        <v>34.488117557985234</v>
      </c>
      <c r="AE35" s="124">
        <f t="shared" si="35"/>
        <v>35.343422873423265</v>
      </c>
      <c r="AF35" s="124">
        <f t="shared" si="35"/>
        <v>36.227008445258846</v>
      </c>
      <c r="AG35" s="124">
        <f t="shared" si="35"/>
        <v>37.168910664835579</v>
      </c>
      <c r="AH35" s="124">
        <f t="shared" si="35"/>
        <v>37.949457788797126</v>
      </c>
      <c r="AI35" s="124">
        <f t="shared" si="35"/>
        <v>38.708446944573069</v>
      </c>
      <c r="AJ35" s="124">
        <f t="shared" si="35"/>
        <v>39.482615883464533</v>
      </c>
      <c r="AK35" s="124">
        <f t="shared" si="35"/>
        <v>40.272268201133826</v>
      </c>
      <c r="AL35" s="15"/>
    </row>
    <row r="36" spans="1:38" x14ac:dyDescent="0.25">
      <c r="A36" s="51" t="s">
        <v>193</v>
      </c>
      <c r="B36" s="5">
        <v>11</v>
      </c>
      <c r="C36" s="11">
        <f>Parameters!$D$17</f>
        <v>0.26</v>
      </c>
      <c r="D36" s="5">
        <v>10</v>
      </c>
      <c r="E36" s="11">
        <f>Parameters!$D$19</f>
        <v>0.31</v>
      </c>
      <c r="F36" s="5"/>
      <c r="G36" s="11"/>
      <c r="H36" s="5">
        <v>50</v>
      </c>
      <c r="I36" s="11">
        <f>Parameters!$D$23</f>
        <v>0.28999999999999998</v>
      </c>
      <c r="J36" s="5">
        <v>15</v>
      </c>
      <c r="K36" s="43">
        <f>Parameters!$D$25</f>
        <v>0.28999999999999998</v>
      </c>
      <c r="L36" s="4"/>
      <c r="M36" s="9"/>
      <c r="N36" s="4">
        <v>10</v>
      </c>
      <c r="O36" s="9">
        <f>Parameters!$D$29</f>
        <v>0.28999999999999998</v>
      </c>
      <c r="P36" s="9"/>
      <c r="Q36" s="4"/>
      <c r="R36" s="9"/>
      <c r="S36" s="37">
        <v>0.5</v>
      </c>
      <c r="T36" s="37"/>
      <c r="U36" s="37"/>
      <c r="V36" s="37"/>
      <c r="W36" s="74">
        <f t="shared" si="26"/>
        <v>30.481000000000002</v>
      </c>
      <c r="X36" s="124">
        <f t="shared" si="3"/>
        <v>30.481000000000002</v>
      </c>
      <c r="Y36" s="124">
        <f t="shared" si="27"/>
        <v>30.557202499999999</v>
      </c>
      <c r="Z36" s="124">
        <f t="shared" ref="Z36:AK36" si="36">Y36*(1+Y$3)</f>
        <v>30.175237468750002</v>
      </c>
      <c r="AA36" s="124">
        <f t="shared" si="36"/>
        <v>30.549410413362502</v>
      </c>
      <c r="AB36" s="124">
        <f t="shared" si="36"/>
        <v>33.497428518251986</v>
      </c>
      <c r="AC36" s="124">
        <f t="shared" si="36"/>
        <v>34.656439544983506</v>
      </c>
      <c r="AD36" s="124">
        <f t="shared" si="36"/>
        <v>35.606025988516059</v>
      </c>
      <c r="AE36" s="124">
        <f t="shared" si="36"/>
        <v>36.489055433031254</v>
      </c>
      <c r="AF36" s="124">
        <f t="shared" si="36"/>
        <v>37.401281818857029</v>
      </c>
      <c r="AG36" s="124">
        <f t="shared" si="36"/>
        <v>38.373715146147312</v>
      </c>
      <c r="AH36" s="124">
        <f t="shared" si="36"/>
        <v>39.179563164216404</v>
      </c>
      <c r="AI36" s="124">
        <f t="shared" si="36"/>
        <v>39.963154427500733</v>
      </c>
      <c r="AJ36" s="124">
        <f t="shared" si="36"/>
        <v>40.762417516050746</v>
      </c>
      <c r="AK36" s="124">
        <f t="shared" si="36"/>
        <v>41.57766586637176</v>
      </c>
      <c r="AL36" s="15"/>
    </row>
    <row r="37" spans="1:38" x14ac:dyDescent="0.25">
      <c r="A37" s="51" t="s">
        <v>24</v>
      </c>
      <c r="B37" s="5">
        <v>10</v>
      </c>
      <c r="C37" s="11">
        <f>Parameters!$D$17</f>
        <v>0.26</v>
      </c>
      <c r="D37" s="5">
        <v>10</v>
      </c>
      <c r="E37" s="11">
        <f>Parameters!$D$19</f>
        <v>0.31</v>
      </c>
      <c r="F37" s="5"/>
      <c r="G37" s="11"/>
      <c r="H37" s="5">
        <v>50</v>
      </c>
      <c r="I37" s="11">
        <f>Parameters!$D$23</f>
        <v>0.28999999999999998</v>
      </c>
      <c r="J37" s="5">
        <v>13</v>
      </c>
      <c r="K37" s="43">
        <f>Parameters!$D$25</f>
        <v>0.28999999999999998</v>
      </c>
      <c r="L37" s="4"/>
      <c r="M37" s="9"/>
      <c r="N37" s="4">
        <v>10</v>
      </c>
      <c r="O37" s="9">
        <f>Parameters!$D$29</f>
        <v>0.28999999999999998</v>
      </c>
      <c r="P37" s="9"/>
      <c r="Q37" s="4"/>
      <c r="R37" s="9"/>
      <c r="S37" s="37">
        <v>0.5</v>
      </c>
      <c r="T37" s="37"/>
      <c r="U37" s="37"/>
      <c r="V37" s="37"/>
      <c r="W37" s="74">
        <f t="shared" si="26"/>
        <v>29.556999999999999</v>
      </c>
      <c r="X37" s="124">
        <f t="shared" si="3"/>
        <v>29.556999999999999</v>
      </c>
      <c r="Y37" s="124">
        <f t="shared" si="27"/>
        <v>29.630892499999998</v>
      </c>
      <c r="Z37" s="124">
        <f t="shared" ref="Z37:AK37" si="37">Y37*(1+Y$3)</f>
        <v>29.260506343749999</v>
      </c>
      <c r="AA37" s="124">
        <f t="shared" si="37"/>
        <v>29.623336622412499</v>
      </c>
      <c r="AB37" s="124">
        <f t="shared" si="37"/>
        <v>32.481988606475305</v>
      </c>
      <c r="AC37" s="124">
        <f t="shared" si="37"/>
        <v>33.605865412259348</v>
      </c>
      <c r="AD37" s="124">
        <f t="shared" si="37"/>
        <v>34.526666124555256</v>
      </c>
      <c r="AE37" s="124">
        <f t="shared" si="37"/>
        <v>35.382927444444221</v>
      </c>
      <c r="AF37" s="124">
        <f t="shared" si="37"/>
        <v>36.267500630555325</v>
      </c>
      <c r="AG37" s="124">
        <f t="shared" si="37"/>
        <v>37.210455646949768</v>
      </c>
      <c r="AH37" s="124">
        <f t="shared" si="37"/>
        <v>37.991875215535707</v>
      </c>
      <c r="AI37" s="124">
        <f t="shared" si="37"/>
        <v>38.751712719846424</v>
      </c>
      <c r="AJ37" s="124">
        <f t="shared" si="37"/>
        <v>39.526746974243352</v>
      </c>
      <c r="AK37" s="124">
        <f t="shared" si="37"/>
        <v>40.317281913728216</v>
      </c>
      <c r="AL37" s="15"/>
    </row>
    <row r="38" spans="1:38" x14ac:dyDescent="0.25">
      <c r="A38" s="51" t="s">
        <v>25</v>
      </c>
      <c r="B38" s="5">
        <v>10</v>
      </c>
      <c r="C38" s="11">
        <f>Parameters!$D$17</f>
        <v>0.26</v>
      </c>
      <c r="D38" s="5">
        <v>10</v>
      </c>
      <c r="E38" s="11">
        <f>Parameters!$D$19</f>
        <v>0.31</v>
      </c>
      <c r="F38" s="5"/>
      <c r="G38" s="11"/>
      <c r="H38" s="5">
        <v>50</v>
      </c>
      <c r="I38" s="11">
        <f>Parameters!$D$23</f>
        <v>0.28999999999999998</v>
      </c>
      <c r="J38" s="5">
        <v>10</v>
      </c>
      <c r="K38" s="43">
        <f>Parameters!$D$25</f>
        <v>0.28999999999999998</v>
      </c>
      <c r="L38" s="4"/>
      <c r="M38" s="9"/>
      <c r="N38" s="4">
        <v>10</v>
      </c>
      <c r="O38" s="9">
        <f>Parameters!$D$29</f>
        <v>0.28999999999999998</v>
      </c>
      <c r="P38" s="9"/>
      <c r="Q38" s="4"/>
      <c r="R38" s="9"/>
      <c r="S38" s="37">
        <v>0.5</v>
      </c>
      <c r="T38" s="37"/>
      <c r="U38" s="37"/>
      <c r="V38" s="37"/>
      <c r="W38" s="74">
        <f t="shared" si="26"/>
        <v>28.599999999999998</v>
      </c>
      <c r="X38" s="124">
        <f t="shared" si="3"/>
        <v>28.599999999999998</v>
      </c>
      <c r="Y38" s="124">
        <f t="shared" si="27"/>
        <v>28.671499999999995</v>
      </c>
      <c r="Z38" s="124">
        <f t="shared" ref="Z38:AK38" si="38">Y38*(1+Y$3)</f>
        <v>28.313106249999997</v>
      </c>
      <c r="AA38" s="124">
        <f t="shared" si="38"/>
        <v>28.664188767499997</v>
      </c>
      <c r="AB38" s="124">
        <f t="shared" si="38"/>
        <v>31.430282983563746</v>
      </c>
      <c r="AC38" s="124">
        <f t="shared" si="38"/>
        <v>32.517770774795054</v>
      </c>
      <c r="AD38" s="124">
        <f t="shared" si="38"/>
        <v>33.408757694024438</v>
      </c>
      <c r="AE38" s="124">
        <f t="shared" si="38"/>
        <v>34.237294884836238</v>
      </c>
      <c r="AF38" s="124">
        <f t="shared" si="38"/>
        <v>35.093227256957142</v>
      </c>
      <c r="AG38" s="124">
        <f t="shared" si="38"/>
        <v>36.005651165638028</v>
      </c>
      <c r="AH38" s="124">
        <f t="shared" si="38"/>
        <v>36.761769840116422</v>
      </c>
      <c r="AI38" s="124">
        <f t="shared" si="38"/>
        <v>37.497005236918753</v>
      </c>
      <c r="AJ38" s="124">
        <f t="shared" si="38"/>
        <v>38.246945341657131</v>
      </c>
      <c r="AK38" s="124">
        <f t="shared" si="38"/>
        <v>39.011884248490276</v>
      </c>
      <c r="AL38" s="15"/>
    </row>
    <row r="39" spans="1:38" x14ac:dyDescent="0.25">
      <c r="A39" s="51" t="s">
        <v>26</v>
      </c>
      <c r="B39" s="5">
        <v>10</v>
      </c>
      <c r="C39" s="11">
        <f>Parameters!$D$17</f>
        <v>0.26</v>
      </c>
      <c r="D39" s="5">
        <v>10</v>
      </c>
      <c r="E39" s="11">
        <f>Parameters!$D$19</f>
        <v>0.31</v>
      </c>
      <c r="F39" s="5"/>
      <c r="G39" s="11"/>
      <c r="H39" s="5">
        <v>50</v>
      </c>
      <c r="I39" s="11">
        <f>Parameters!$D$23</f>
        <v>0.28999999999999998</v>
      </c>
      <c r="J39" s="5">
        <v>13</v>
      </c>
      <c r="K39" s="43">
        <f>Parameters!$D$25</f>
        <v>0.28999999999999998</v>
      </c>
      <c r="L39" s="4"/>
      <c r="M39" s="9"/>
      <c r="N39" s="4">
        <v>10</v>
      </c>
      <c r="O39" s="9">
        <f>Parameters!$D$29</f>
        <v>0.28999999999999998</v>
      </c>
      <c r="P39" s="9"/>
      <c r="Q39" s="4"/>
      <c r="R39" s="9"/>
      <c r="S39" s="37">
        <v>0.5</v>
      </c>
      <c r="T39" s="37"/>
      <c r="U39" s="37"/>
      <c r="V39" s="37"/>
      <c r="W39" s="74">
        <f t="shared" si="26"/>
        <v>29.556999999999999</v>
      </c>
      <c r="X39" s="124">
        <f t="shared" si="3"/>
        <v>29.556999999999999</v>
      </c>
      <c r="Y39" s="124">
        <f t="shared" si="27"/>
        <v>29.630892499999998</v>
      </c>
      <c r="Z39" s="124">
        <f t="shared" ref="Z39:AK39" si="39">Y39*(1+Y$3)</f>
        <v>29.260506343749999</v>
      </c>
      <c r="AA39" s="124">
        <f t="shared" si="39"/>
        <v>29.623336622412499</v>
      </c>
      <c r="AB39" s="124">
        <f t="shared" si="39"/>
        <v>32.481988606475305</v>
      </c>
      <c r="AC39" s="124">
        <f t="shared" si="39"/>
        <v>33.605865412259348</v>
      </c>
      <c r="AD39" s="124">
        <f t="shared" si="39"/>
        <v>34.526666124555256</v>
      </c>
      <c r="AE39" s="124">
        <f t="shared" si="39"/>
        <v>35.382927444444221</v>
      </c>
      <c r="AF39" s="124">
        <f t="shared" si="39"/>
        <v>36.267500630555325</v>
      </c>
      <c r="AG39" s="124">
        <f t="shared" si="39"/>
        <v>37.210455646949768</v>
      </c>
      <c r="AH39" s="124">
        <f t="shared" si="39"/>
        <v>37.991875215535707</v>
      </c>
      <c r="AI39" s="124">
        <f t="shared" si="39"/>
        <v>38.751712719846424</v>
      </c>
      <c r="AJ39" s="124">
        <f t="shared" si="39"/>
        <v>39.526746974243352</v>
      </c>
      <c r="AK39" s="124">
        <f t="shared" si="39"/>
        <v>40.317281913728216</v>
      </c>
      <c r="AL39" s="15"/>
    </row>
    <row r="40" spans="1:38" x14ac:dyDescent="0.25">
      <c r="A40" s="51" t="s">
        <v>158</v>
      </c>
      <c r="B40" s="44"/>
      <c r="C40" s="43"/>
      <c r="D40" s="44">
        <v>10</v>
      </c>
      <c r="E40" s="43">
        <f>Parameters!$D$19</f>
        <v>0.31</v>
      </c>
      <c r="F40" s="44"/>
      <c r="G40" s="43"/>
      <c r="H40" s="44">
        <v>50</v>
      </c>
      <c r="I40" s="11">
        <f>Parameters!$D$23</f>
        <v>0.28999999999999998</v>
      </c>
      <c r="J40" s="44"/>
      <c r="K40" s="43"/>
      <c r="L40" s="44"/>
      <c r="M40" s="43"/>
      <c r="N40" s="44"/>
      <c r="O40" s="43"/>
      <c r="P40" s="9"/>
      <c r="Q40" s="4"/>
      <c r="R40" s="9"/>
      <c r="S40" s="30"/>
      <c r="T40" s="30"/>
      <c r="U40" s="30"/>
      <c r="V40" s="30"/>
      <c r="W40" s="74">
        <f t="shared" si="26"/>
        <v>19.36</v>
      </c>
      <c r="X40" s="124">
        <f t="shared" si="3"/>
        <v>19.36</v>
      </c>
      <c r="Y40" s="124">
        <f t="shared" si="27"/>
        <v>19.408399999999997</v>
      </c>
      <c r="Z40" s="124">
        <f t="shared" ref="Z40:AK40" si="40">Y40*(1+Y$3)</f>
        <v>19.165794999999999</v>
      </c>
      <c r="AA40" s="124">
        <f t="shared" si="40"/>
        <v>19.403450857999999</v>
      </c>
      <c r="AB40" s="124">
        <f t="shared" si="40"/>
        <v>21.275883865796999</v>
      </c>
      <c r="AC40" s="124">
        <f t="shared" si="40"/>
        <v>22.012029447553573</v>
      </c>
      <c r="AD40" s="124">
        <f t="shared" si="40"/>
        <v>22.615159054416544</v>
      </c>
      <c r="AE40" s="124">
        <f t="shared" si="40"/>
        <v>23.176014998966075</v>
      </c>
      <c r="AF40" s="124">
        <f t="shared" si="40"/>
        <v>23.755415373940224</v>
      </c>
      <c r="AG40" s="124">
        <f t="shared" si="40"/>
        <v>24.373056173662672</v>
      </c>
      <c r="AH40" s="124">
        <f t="shared" si="40"/>
        <v>24.884890353309586</v>
      </c>
      <c r="AI40" s="124">
        <f t="shared" si="40"/>
        <v>25.382588160375779</v>
      </c>
      <c r="AJ40" s="124">
        <f t="shared" si="40"/>
        <v>25.890239923583295</v>
      </c>
      <c r="AK40" s="124">
        <f t="shared" si="40"/>
        <v>26.40804472205496</v>
      </c>
      <c r="AL40" s="15"/>
    </row>
    <row r="41" spans="1:38" ht="31.5" x14ac:dyDescent="0.25">
      <c r="A41" s="51" t="s">
        <v>92</v>
      </c>
      <c r="B41" s="44"/>
      <c r="C41" s="43"/>
      <c r="D41" s="44">
        <v>10</v>
      </c>
      <c r="E41" s="43">
        <f>Parameters!$D$19</f>
        <v>0.31</v>
      </c>
      <c r="F41" s="44"/>
      <c r="G41" s="43"/>
      <c r="H41" s="44">
        <v>50</v>
      </c>
      <c r="I41" s="11">
        <f>Parameters!$D$23</f>
        <v>0.28999999999999998</v>
      </c>
      <c r="J41" s="44"/>
      <c r="K41" s="43"/>
      <c r="L41" s="44">
        <v>22</v>
      </c>
      <c r="M41" s="9">
        <f>Parameters!$D$27</f>
        <v>0.28999999999999998</v>
      </c>
      <c r="N41" s="44"/>
      <c r="O41" s="43"/>
      <c r="P41" s="9"/>
      <c r="Q41" s="4"/>
      <c r="R41" s="9"/>
      <c r="S41" s="30"/>
      <c r="T41" s="30"/>
      <c r="U41" s="30"/>
      <c r="V41" s="30"/>
      <c r="W41" s="74">
        <f t="shared" si="26"/>
        <v>26.378</v>
      </c>
      <c r="X41" s="124">
        <f t="shared" si="3"/>
        <v>26.378</v>
      </c>
      <c r="Y41" s="124">
        <f t="shared" si="27"/>
        <v>26.443944999999999</v>
      </c>
      <c r="Z41" s="124">
        <f t="shared" ref="Z41:AK41" si="41">Y41*(1+Y$3)</f>
        <v>26.113395687499999</v>
      </c>
      <c r="AA41" s="124">
        <f t="shared" si="41"/>
        <v>26.437201794024997</v>
      </c>
      <c r="AB41" s="124">
        <f t="shared" si="41"/>
        <v>28.988391767148411</v>
      </c>
      <c r="AC41" s="124">
        <f t="shared" si="41"/>
        <v>29.991390122291744</v>
      </c>
      <c r="AD41" s="124">
        <f t="shared" si="41"/>
        <v>30.813154211642541</v>
      </c>
      <c r="AE41" s="124">
        <f t="shared" si="41"/>
        <v>31.577320436091274</v>
      </c>
      <c r="AF41" s="124">
        <f t="shared" si="41"/>
        <v>32.366753446993556</v>
      </c>
      <c r="AG41" s="124">
        <f t="shared" si="41"/>
        <v>33.20828903661539</v>
      </c>
      <c r="AH41" s="124">
        <f t="shared" si="41"/>
        <v>33.90566310638431</v>
      </c>
      <c r="AI41" s="124">
        <f t="shared" si="41"/>
        <v>34.583776368511998</v>
      </c>
      <c r="AJ41" s="124">
        <f t="shared" si="41"/>
        <v>35.275451895882242</v>
      </c>
      <c r="AK41" s="124">
        <f t="shared" si="41"/>
        <v>35.980960933799885</v>
      </c>
      <c r="AL41" s="15"/>
    </row>
    <row r="42" spans="1:38" x14ac:dyDescent="0.25">
      <c r="A42" s="51" t="s">
        <v>93</v>
      </c>
      <c r="B42" s="44">
        <v>5</v>
      </c>
      <c r="C42" s="43">
        <f>Parameters!$D$17</f>
        <v>0.26</v>
      </c>
      <c r="D42" s="44">
        <v>10</v>
      </c>
      <c r="E42" s="43">
        <f>Parameters!$D$19</f>
        <v>0.31</v>
      </c>
      <c r="F42" s="44"/>
      <c r="G42" s="43"/>
      <c r="H42" s="44">
        <v>50</v>
      </c>
      <c r="I42" s="11">
        <f>Parameters!$D$23</f>
        <v>0.28999999999999998</v>
      </c>
      <c r="J42" s="44"/>
      <c r="K42" s="43"/>
      <c r="L42" s="44">
        <v>5</v>
      </c>
      <c r="M42" s="9">
        <f>Parameters!$D$27</f>
        <v>0.28999999999999998</v>
      </c>
      <c r="N42" s="44"/>
      <c r="O42" s="43"/>
      <c r="P42" s="9"/>
      <c r="Q42" s="4"/>
      <c r="R42" s="9"/>
      <c r="S42" s="30"/>
      <c r="T42" s="30"/>
      <c r="U42" s="30"/>
      <c r="V42" s="30"/>
      <c r="W42" s="74">
        <f t="shared" si="26"/>
        <v>22.384999999999998</v>
      </c>
      <c r="X42" s="124">
        <f t="shared" si="3"/>
        <v>22.384999999999998</v>
      </c>
      <c r="Y42" s="124">
        <f t="shared" si="27"/>
        <v>22.440962499999998</v>
      </c>
      <c r="Z42" s="124">
        <f t="shared" ref="Z42:AK42" si="42">Y42*(1+Y$3)</f>
        <v>22.16045046875</v>
      </c>
      <c r="AA42" s="124">
        <f t="shared" si="42"/>
        <v>22.435240054562499</v>
      </c>
      <c r="AB42" s="124">
        <f t="shared" si="42"/>
        <v>24.600240719827781</v>
      </c>
      <c r="AC42" s="124">
        <f t="shared" si="42"/>
        <v>25.451409048733822</v>
      </c>
      <c r="AD42" s="124">
        <f t="shared" si="42"/>
        <v>26.148777656669132</v>
      </c>
      <c r="AE42" s="124">
        <f t="shared" si="42"/>
        <v>26.797267342554527</v>
      </c>
      <c r="AF42" s="124">
        <f t="shared" si="42"/>
        <v>27.467199026118386</v>
      </c>
      <c r="AG42" s="124">
        <f t="shared" si="42"/>
        <v>28.181346200797464</v>
      </c>
      <c r="AH42" s="124">
        <f t="shared" si="42"/>
        <v>28.773154471014209</v>
      </c>
      <c r="AI42" s="124">
        <f t="shared" si="42"/>
        <v>29.348617560434494</v>
      </c>
      <c r="AJ42" s="124">
        <f t="shared" si="42"/>
        <v>29.935589911643184</v>
      </c>
      <c r="AK42" s="124">
        <f t="shared" si="42"/>
        <v>30.534301709876047</v>
      </c>
      <c r="AL42" s="15"/>
    </row>
    <row r="43" spans="1:38" ht="31.5" x14ac:dyDescent="0.25">
      <c r="A43" s="51" t="s">
        <v>94</v>
      </c>
      <c r="B43" s="44"/>
      <c r="C43" s="43"/>
      <c r="D43" s="44"/>
      <c r="E43" s="43"/>
      <c r="F43" s="44"/>
      <c r="G43" s="43"/>
      <c r="H43" s="44">
        <v>50</v>
      </c>
      <c r="I43" s="11">
        <f>Parameters!$D$23</f>
        <v>0.28999999999999998</v>
      </c>
      <c r="J43" s="44"/>
      <c r="K43" s="43"/>
      <c r="L43" s="44">
        <v>28</v>
      </c>
      <c r="M43" s="9">
        <f>Parameters!$D$27</f>
        <v>0.28999999999999998</v>
      </c>
      <c r="N43" s="45"/>
      <c r="O43" s="46"/>
      <c r="P43" s="9"/>
      <c r="Q43" s="4"/>
      <c r="R43" s="9"/>
      <c r="S43" s="30"/>
      <c r="T43" s="30"/>
      <c r="U43" s="30"/>
      <c r="V43" s="30"/>
      <c r="W43" s="74">
        <f t="shared" si="26"/>
        <v>24.881999999999998</v>
      </c>
      <c r="X43" s="124">
        <f t="shared" si="3"/>
        <v>24.881999999999998</v>
      </c>
      <c r="Y43" s="124">
        <f t="shared" si="27"/>
        <v>24.944204999999997</v>
      </c>
      <c r="Z43" s="124">
        <f t="shared" ref="Z43:AK43" si="43">Y43*(1+Y$3)</f>
        <v>24.632402437499998</v>
      </c>
      <c r="AA43" s="124">
        <f t="shared" si="43"/>
        <v>24.937844227724998</v>
      </c>
      <c r="AB43" s="124">
        <f t="shared" si="43"/>
        <v>27.34434619570046</v>
      </c>
      <c r="AC43" s="124">
        <f t="shared" si="43"/>
        <v>28.290460574071695</v>
      </c>
      <c r="AD43" s="124">
        <f t="shared" si="43"/>
        <v>29.065619193801261</v>
      </c>
      <c r="AE43" s="124">
        <f t="shared" si="43"/>
        <v>29.786446549807529</v>
      </c>
      <c r="AF43" s="124">
        <f t="shared" si="43"/>
        <v>30.531107713552714</v>
      </c>
      <c r="AG43" s="124">
        <f t="shared" si="43"/>
        <v>31.324916514105084</v>
      </c>
      <c r="AH43" s="124">
        <f t="shared" si="43"/>
        <v>31.982739760901289</v>
      </c>
      <c r="AI43" s="124">
        <f t="shared" si="43"/>
        <v>32.622394556119318</v>
      </c>
      <c r="AJ43" s="124">
        <f t="shared" si="43"/>
        <v>33.274842447241703</v>
      </c>
      <c r="AK43" s="124">
        <f t="shared" si="43"/>
        <v>33.940339296186536</v>
      </c>
      <c r="AL43" s="15"/>
    </row>
    <row r="44" spans="1:38" x14ac:dyDescent="0.25">
      <c r="A44" s="51" t="s">
        <v>159</v>
      </c>
      <c r="B44" s="44">
        <v>5</v>
      </c>
      <c r="C44" s="43">
        <f>Parameters!$D$17</f>
        <v>0.26</v>
      </c>
      <c r="D44" s="44">
        <v>10</v>
      </c>
      <c r="E44" s="43">
        <f>Parameters!$D$19</f>
        <v>0.31</v>
      </c>
      <c r="F44" s="44"/>
      <c r="G44" s="43"/>
      <c r="H44" s="44">
        <v>50</v>
      </c>
      <c r="I44" s="11">
        <f>Parameters!$D$23</f>
        <v>0.28999999999999998</v>
      </c>
      <c r="J44" s="44"/>
      <c r="K44" s="43"/>
      <c r="L44" s="44">
        <v>5</v>
      </c>
      <c r="M44" s="9">
        <f>Parameters!$D$27</f>
        <v>0.28999999999999998</v>
      </c>
      <c r="N44" s="44"/>
      <c r="O44" s="43"/>
      <c r="P44" s="9"/>
      <c r="Q44" s="4"/>
      <c r="R44" s="9"/>
      <c r="S44" s="30"/>
      <c r="T44" s="30"/>
      <c r="U44" s="30"/>
      <c r="V44" s="30"/>
      <c r="W44" s="74">
        <f t="shared" si="26"/>
        <v>22.384999999999998</v>
      </c>
      <c r="X44" s="124">
        <f t="shared" si="3"/>
        <v>22.384999999999998</v>
      </c>
      <c r="Y44" s="124">
        <f t="shared" si="27"/>
        <v>22.440962499999998</v>
      </c>
      <c r="Z44" s="124">
        <f t="shared" ref="Z44:AK44" si="44">Y44*(1+Y$3)</f>
        <v>22.16045046875</v>
      </c>
      <c r="AA44" s="124">
        <f t="shared" si="44"/>
        <v>22.435240054562499</v>
      </c>
      <c r="AB44" s="124">
        <f t="shared" si="44"/>
        <v>24.600240719827781</v>
      </c>
      <c r="AC44" s="124">
        <f t="shared" si="44"/>
        <v>25.451409048733822</v>
      </c>
      <c r="AD44" s="124">
        <f t="shared" si="44"/>
        <v>26.148777656669132</v>
      </c>
      <c r="AE44" s="124">
        <f t="shared" si="44"/>
        <v>26.797267342554527</v>
      </c>
      <c r="AF44" s="124">
        <f t="shared" si="44"/>
        <v>27.467199026118386</v>
      </c>
      <c r="AG44" s="124">
        <f t="shared" si="44"/>
        <v>28.181346200797464</v>
      </c>
      <c r="AH44" s="124">
        <f t="shared" si="44"/>
        <v>28.773154471014209</v>
      </c>
      <c r="AI44" s="124">
        <f t="shared" si="44"/>
        <v>29.348617560434494</v>
      </c>
      <c r="AJ44" s="124">
        <f t="shared" si="44"/>
        <v>29.935589911643184</v>
      </c>
      <c r="AK44" s="124">
        <f t="shared" si="44"/>
        <v>30.534301709876047</v>
      </c>
      <c r="AL44" s="15"/>
    </row>
    <row r="45" spans="1:38" x14ac:dyDescent="0.25">
      <c r="A45" s="51" t="s">
        <v>199</v>
      </c>
      <c r="B45" s="44">
        <v>5</v>
      </c>
      <c r="C45" s="43">
        <f>Parameters!$D$17</f>
        <v>0.26</v>
      </c>
      <c r="D45" s="44">
        <v>10</v>
      </c>
      <c r="E45" s="43">
        <f>Parameters!$D$19</f>
        <v>0.31</v>
      </c>
      <c r="F45" s="44"/>
      <c r="G45" s="43"/>
      <c r="H45" s="44"/>
      <c r="I45" s="11"/>
      <c r="J45" s="44"/>
      <c r="K45" s="43"/>
      <c r="L45" s="44">
        <v>5</v>
      </c>
      <c r="M45" s="9">
        <f>Parameters!$D$27</f>
        <v>0.28999999999999998</v>
      </c>
      <c r="N45" s="44"/>
      <c r="O45" s="43"/>
      <c r="P45" s="9"/>
      <c r="Q45" s="4"/>
      <c r="R45" s="9"/>
      <c r="S45" s="37"/>
      <c r="T45" s="37"/>
      <c r="U45" s="37"/>
      <c r="V45" s="37"/>
      <c r="W45" s="74">
        <f t="shared" si="26"/>
        <v>6.4350000000000014</v>
      </c>
      <c r="X45" s="124">
        <f t="shared" si="3"/>
        <v>6.4350000000000014</v>
      </c>
      <c r="Y45" s="124">
        <f t="shared" si="27"/>
        <v>6.4510875000000008</v>
      </c>
      <c r="Z45" s="124">
        <f t="shared" ref="Z45:AK45" si="45">Y45*(1+Y$3)</f>
        <v>6.3704489062500009</v>
      </c>
      <c r="AA45" s="124">
        <f t="shared" si="45"/>
        <v>6.449442472687501</v>
      </c>
      <c r="AB45" s="124">
        <f t="shared" si="45"/>
        <v>7.0718136713018449</v>
      </c>
      <c r="AC45" s="124">
        <f t="shared" si="45"/>
        <v>7.3164984243288886</v>
      </c>
      <c r="AD45" s="124">
        <f t="shared" si="45"/>
        <v>7.5169704811555009</v>
      </c>
      <c r="AE45" s="124">
        <f t="shared" si="45"/>
        <v>7.7033913490881565</v>
      </c>
      <c r="AF45" s="124">
        <f t="shared" si="45"/>
        <v>7.8959761328153597</v>
      </c>
      <c r="AG45" s="124">
        <f t="shared" si="45"/>
        <v>8.1012715122685588</v>
      </c>
      <c r="AH45" s="124">
        <f t="shared" si="45"/>
        <v>8.2713982140261972</v>
      </c>
      <c r="AI45" s="124">
        <f t="shared" si="45"/>
        <v>8.4368261783067222</v>
      </c>
      <c r="AJ45" s="124">
        <f t="shared" si="45"/>
        <v>8.6055627018728575</v>
      </c>
      <c r="AK45" s="124">
        <f t="shared" si="45"/>
        <v>8.7776739559103145</v>
      </c>
      <c r="AL45" s="59" t="s">
        <v>200</v>
      </c>
    </row>
    <row r="46" spans="1:38" x14ac:dyDescent="0.25">
      <c r="A46" s="51" t="s">
        <v>182</v>
      </c>
      <c r="B46" s="5">
        <v>5</v>
      </c>
      <c r="C46" s="11">
        <f>Parameters!$D$17</f>
        <v>0.26</v>
      </c>
      <c r="D46" s="5">
        <v>10</v>
      </c>
      <c r="E46" s="11">
        <f>Parameters!$D$19</f>
        <v>0.31</v>
      </c>
      <c r="F46" s="5"/>
      <c r="G46" s="11"/>
      <c r="H46" s="5">
        <v>50</v>
      </c>
      <c r="I46" s="11">
        <f>Parameters!$D$23</f>
        <v>0.28999999999999998</v>
      </c>
      <c r="J46" s="5">
        <v>20</v>
      </c>
      <c r="K46" s="43">
        <f>Parameters!$D$25</f>
        <v>0.28999999999999998</v>
      </c>
      <c r="L46" s="4">
        <v>10</v>
      </c>
      <c r="M46" s="9">
        <f>Parameters!$D$27</f>
        <v>0.28999999999999998</v>
      </c>
      <c r="N46" s="4">
        <v>8</v>
      </c>
      <c r="O46" s="9">
        <f>Parameters!$D$29</f>
        <v>0.28999999999999998</v>
      </c>
      <c r="P46" s="9"/>
      <c r="Q46" s="4"/>
      <c r="R46" s="9"/>
      <c r="S46" s="37"/>
      <c r="T46" s="37"/>
      <c r="U46" s="37"/>
      <c r="V46" s="37"/>
      <c r="W46" s="74">
        <f t="shared" si="26"/>
        <v>32.911999999999999</v>
      </c>
      <c r="X46" s="124">
        <f t="shared" si="3"/>
        <v>32.911999999999999</v>
      </c>
      <c r="Y46" s="124">
        <f t="shared" si="27"/>
        <v>32.994279999999996</v>
      </c>
      <c r="Z46" s="124">
        <f t="shared" ref="Z46:AK46" si="46">Y46*(1+Y$3)</f>
        <v>32.581851499999999</v>
      </c>
      <c r="AA46" s="124">
        <f t="shared" si="46"/>
        <v>32.9858664586</v>
      </c>
      <c r="AB46" s="124">
        <f t="shared" si="46"/>
        <v>36.169002571854904</v>
      </c>
      <c r="AC46" s="124">
        <f t="shared" si="46"/>
        <v>37.420450060841084</v>
      </c>
      <c r="AD46" s="124">
        <f t="shared" si="46"/>
        <v>38.44577039250813</v>
      </c>
      <c r="AE46" s="124">
        <f t="shared" si="46"/>
        <v>39.39922549824233</v>
      </c>
      <c r="AF46" s="124">
        <f t="shared" si="46"/>
        <v>40.384206135698385</v>
      </c>
      <c r="AG46" s="124">
        <f t="shared" si="46"/>
        <v>41.434195495226547</v>
      </c>
      <c r="AH46" s="124">
        <f t="shared" si="46"/>
        <v>42.304313600626301</v>
      </c>
      <c r="AI46" s="124">
        <f t="shared" si="46"/>
        <v>43.150399872638829</v>
      </c>
      <c r="AJ46" s="124">
        <f t="shared" si="46"/>
        <v>44.013407870091605</v>
      </c>
      <c r="AK46" s="124">
        <f t="shared" si="46"/>
        <v>44.893676027493434</v>
      </c>
      <c r="AL46" s="15"/>
    </row>
    <row r="47" spans="1:38" x14ac:dyDescent="0.25">
      <c r="A47" s="51" t="s">
        <v>160</v>
      </c>
      <c r="B47" s="44">
        <v>3</v>
      </c>
      <c r="C47" s="43">
        <f>Parameters!$D$17</f>
        <v>0.26</v>
      </c>
      <c r="D47" s="44">
        <v>10</v>
      </c>
      <c r="E47" s="43">
        <f>Parameters!$D$19</f>
        <v>0.31</v>
      </c>
      <c r="F47" s="44"/>
      <c r="G47" s="43"/>
      <c r="H47" s="44">
        <v>50</v>
      </c>
      <c r="I47" s="11">
        <f>Parameters!$D$23</f>
        <v>0.28999999999999998</v>
      </c>
      <c r="J47" s="44">
        <v>5</v>
      </c>
      <c r="K47" s="43">
        <f>Parameters!$D$25</f>
        <v>0.28999999999999998</v>
      </c>
      <c r="L47" s="44"/>
      <c r="M47" s="43"/>
      <c r="N47" s="44">
        <v>10</v>
      </c>
      <c r="O47" s="9">
        <f>Parameters!$D$29</f>
        <v>0.28999999999999998</v>
      </c>
      <c r="P47" s="9"/>
      <c r="Q47" s="4"/>
      <c r="R47" s="9"/>
      <c r="S47" s="30"/>
      <c r="T47" s="30"/>
      <c r="U47" s="30"/>
      <c r="V47" s="30"/>
      <c r="W47" s="74">
        <f t="shared" si="26"/>
        <v>25.003</v>
      </c>
      <c r="X47" s="124">
        <f t="shared" si="3"/>
        <v>25.003</v>
      </c>
      <c r="Y47" s="124">
        <f t="shared" si="27"/>
        <v>25.065507499999999</v>
      </c>
      <c r="Z47" s="124">
        <f t="shared" ref="Z47:AK47" si="47">Y47*(1+Y$3)</f>
        <v>24.752188656249999</v>
      </c>
      <c r="AA47" s="124">
        <f t="shared" si="47"/>
        <v>25.059115795587498</v>
      </c>
      <c r="AB47" s="124">
        <f t="shared" si="47"/>
        <v>27.477320469861692</v>
      </c>
      <c r="AC47" s="124">
        <f t="shared" si="47"/>
        <v>28.428035758118906</v>
      </c>
      <c r="AD47" s="124">
        <f t="shared" si="47"/>
        <v>29.206963937891366</v>
      </c>
      <c r="AE47" s="124">
        <f t="shared" si="47"/>
        <v>29.931296643551072</v>
      </c>
      <c r="AF47" s="124">
        <f t="shared" si="47"/>
        <v>30.679579059639845</v>
      </c>
      <c r="AG47" s="124">
        <f t="shared" si="47"/>
        <v>31.477248115190481</v>
      </c>
      <c r="AH47" s="124">
        <f t="shared" si="47"/>
        <v>32.138270325609476</v>
      </c>
      <c r="AI47" s="124">
        <f t="shared" si="47"/>
        <v>32.781035732121666</v>
      </c>
      <c r="AJ47" s="124">
        <f t="shared" si="47"/>
        <v>33.436656446764097</v>
      </c>
      <c r="AK47" s="124">
        <f t="shared" si="47"/>
        <v>34.105389575699377</v>
      </c>
      <c r="AL47" s="15"/>
    </row>
    <row r="48" spans="1:38" ht="31.5" x14ac:dyDescent="0.25">
      <c r="A48" s="51" t="s">
        <v>201</v>
      </c>
      <c r="B48" s="44">
        <v>3</v>
      </c>
      <c r="C48" s="43">
        <f>Parameters!$D$17</f>
        <v>0.26</v>
      </c>
      <c r="D48" s="44">
        <v>10</v>
      </c>
      <c r="E48" s="43">
        <f>Parameters!$D$19</f>
        <v>0.31</v>
      </c>
      <c r="F48" s="44"/>
      <c r="G48" s="43"/>
      <c r="H48" s="44">
        <v>50</v>
      </c>
      <c r="I48" s="11">
        <f>Parameters!$D$23</f>
        <v>0.28999999999999998</v>
      </c>
      <c r="J48" s="44">
        <v>5</v>
      </c>
      <c r="K48" s="43">
        <f>Parameters!$D$25</f>
        <v>0.28999999999999998</v>
      </c>
      <c r="L48" s="44">
        <v>12</v>
      </c>
      <c r="M48" s="43">
        <f>Parameters!$D$27</f>
        <v>0.28999999999999998</v>
      </c>
      <c r="N48" s="44">
        <v>10</v>
      </c>
      <c r="O48" s="9">
        <f>Parameters!$D$29</f>
        <v>0.28999999999999998</v>
      </c>
      <c r="P48" s="9"/>
      <c r="Q48" s="4"/>
      <c r="R48" s="9"/>
      <c r="S48" s="37"/>
      <c r="T48" s="37"/>
      <c r="U48" s="37"/>
      <c r="V48" s="37"/>
      <c r="W48" s="74">
        <f t="shared" si="26"/>
        <v>28.831</v>
      </c>
      <c r="X48" s="124">
        <f t="shared" si="3"/>
        <v>28.831</v>
      </c>
      <c r="Y48" s="124">
        <f t="shared" si="27"/>
        <v>28.903077499999998</v>
      </c>
      <c r="Z48" s="124">
        <f t="shared" ref="Z48:AK48" si="48">Y48*(1+Y$3)</f>
        <v>28.541789031250001</v>
      </c>
      <c r="AA48" s="124">
        <f t="shared" si="48"/>
        <v>28.895707215237501</v>
      </c>
      <c r="AB48" s="124">
        <f t="shared" si="48"/>
        <v>31.68414296150792</v>
      </c>
      <c r="AC48" s="124">
        <f t="shared" si="48"/>
        <v>32.780414307976095</v>
      </c>
      <c r="AD48" s="124">
        <f t="shared" si="48"/>
        <v>33.678597660014645</v>
      </c>
      <c r="AE48" s="124">
        <f t="shared" si="48"/>
        <v>34.513826881983007</v>
      </c>
      <c r="AF48" s="124">
        <f t="shared" si="48"/>
        <v>35.376672554032581</v>
      </c>
      <c r="AG48" s="124">
        <f t="shared" si="48"/>
        <v>36.29646604043743</v>
      </c>
      <c r="AH48" s="124">
        <f t="shared" si="48"/>
        <v>37.058691827286616</v>
      </c>
      <c r="AI48" s="124">
        <f t="shared" si="48"/>
        <v>37.79986566383235</v>
      </c>
      <c r="AJ48" s="124">
        <f t="shared" si="48"/>
        <v>38.555862977108994</v>
      </c>
      <c r="AK48" s="124">
        <f t="shared" si="48"/>
        <v>39.326980236651174</v>
      </c>
      <c r="AL48" s="59" t="s">
        <v>202</v>
      </c>
    </row>
    <row r="49" spans="1:38" x14ac:dyDescent="0.25">
      <c r="A49" s="50" t="s">
        <v>27</v>
      </c>
      <c r="B49" s="97"/>
      <c r="C49" s="73"/>
      <c r="D49" s="97"/>
      <c r="E49" s="73"/>
      <c r="F49" s="97"/>
      <c r="G49" s="73"/>
      <c r="H49" s="97"/>
      <c r="I49" s="73"/>
      <c r="J49" s="97"/>
      <c r="K49" s="73"/>
      <c r="L49" s="97"/>
      <c r="M49" s="73"/>
      <c r="N49" s="97"/>
      <c r="O49" s="73"/>
      <c r="P49" s="73"/>
      <c r="Q49" s="72"/>
      <c r="R49" s="72"/>
      <c r="S49" s="73"/>
      <c r="T49" s="72"/>
      <c r="U49" s="72"/>
      <c r="V49" s="72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15"/>
    </row>
    <row r="50" spans="1:38" x14ac:dyDescent="0.25">
      <c r="A50" s="51" t="s">
        <v>84</v>
      </c>
      <c r="B50" s="5">
        <v>5</v>
      </c>
      <c r="C50" s="11">
        <f>Parameters!$D$17</f>
        <v>0.26</v>
      </c>
      <c r="D50" s="5">
        <v>6</v>
      </c>
      <c r="E50" s="11">
        <f>Parameters!$D$19</f>
        <v>0.31</v>
      </c>
      <c r="F50" s="5"/>
      <c r="G50" s="11"/>
      <c r="H50" s="5">
        <v>50</v>
      </c>
      <c r="I50" s="11">
        <f>Parameters!$D$23</f>
        <v>0.28999999999999998</v>
      </c>
      <c r="J50" s="5">
        <v>20</v>
      </c>
      <c r="K50" s="43">
        <f>Parameters!$D$25</f>
        <v>0.28999999999999998</v>
      </c>
      <c r="L50" s="4">
        <v>10</v>
      </c>
      <c r="M50" s="9">
        <f>Parameters!$D$27</f>
        <v>0.28999999999999998</v>
      </c>
      <c r="N50" s="4">
        <v>5</v>
      </c>
      <c r="O50" s="9">
        <f>Parameters!$D$29</f>
        <v>0.28999999999999998</v>
      </c>
      <c r="P50" s="9">
        <v>2</v>
      </c>
      <c r="Q50" s="4"/>
      <c r="R50" s="8"/>
      <c r="S50" s="37">
        <v>0.5</v>
      </c>
      <c r="T50" s="37"/>
      <c r="U50" s="37"/>
      <c r="V50" s="37"/>
      <c r="W50" s="74">
        <f t="shared" ref="W50:W69" si="49">IF((B50*C50+D50*E50+F50*G50+H50*I50+J50*K50+L50*M50+N50*O50+P50+Q50*R50)=0,"",
                          ((B50*C50+D50*E50+F50*G50+H50*I50+J50*K50+L50*M50+N50*O50)*IF(U50&gt;0,U50,1)+P50+IF(Q50=0,1,Q50)*R50)*(1+Overhead_Common)*IF(V50&gt;0,V50,1))</f>
        <v>32.790999999999997</v>
      </c>
      <c r="X50" s="124">
        <f t="shared" si="3"/>
        <v>32.790999999999997</v>
      </c>
      <c r="Y50" s="124">
        <f t="shared" ref="Y50:Y69" si="50">X50*(1+X$3)</f>
        <v>32.872977499999998</v>
      </c>
      <c r="Z50" s="124">
        <f t="shared" ref="Z50:AK50" si="51">Y50*(1+Y$3)</f>
        <v>32.462065281249998</v>
      </c>
      <c r="AA50" s="124">
        <f t="shared" si="51"/>
        <v>32.8645948907375</v>
      </c>
      <c r="AB50" s="124">
        <f t="shared" si="51"/>
        <v>36.036028297693669</v>
      </c>
      <c r="AC50" s="124">
        <f t="shared" si="51"/>
        <v>37.282874876793869</v>
      </c>
      <c r="AD50" s="124">
        <f t="shared" si="51"/>
        <v>38.304425648418025</v>
      </c>
      <c r="AE50" s="124">
        <f t="shared" si="51"/>
        <v>39.254375404498788</v>
      </c>
      <c r="AF50" s="124">
        <f t="shared" si="51"/>
        <v>40.235734789611257</v>
      </c>
      <c r="AG50" s="124">
        <f t="shared" si="51"/>
        <v>41.281863894141154</v>
      </c>
      <c r="AH50" s="124">
        <f t="shared" si="51"/>
        <v>42.148783035918115</v>
      </c>
      <c r="AI50" s="124">
        <f t="shared" si="51"/>
        <v>42.991758696636481</v>
      </c>
      <c r="AJ50" s="124">
        <f t="shared" si="51"/>
        <v>43.851593870569211</v>
      </c>
      <c r="AK50" s="124">
        <f t="shared" si="51"/>
        <v>44.728625747980594</v>
      </c>
      <c r="AL50" s="15"/>
    </row>
    <row r="51" spans="1:38" x14ac:dyDescent="0.25">
      <c r="A51" s="51" t="s">
        <v>82</v>
      </c>
      <c r="B51" s="5">
        <v>6</v>
      </c>
      <c r="C51" s="11">
        <f>Parameters!$D$17</f>
        <v>0.26</v>
      </c>
      <c r="D51" s="5">
        <v>8</v>
      </c>
      <c r="E51" s="11">
        <f>Parameters!$D$19</f>
        <v>0.31</v>
      </c>
      <c r="F51" s="5"/>
      <c r="G51" s="11"/>
      <c r="H51" s="5">
        <v>50</v>
      </c>
      <c r="I51" s="11">
        <f>Parameters!$D$23</f>
        <v>0.28999999999999998</v>
      </c>
      <c r="J51" s="5">
        <v>20</v>
      </c>
      <c r="K51" s="43">
        <f>Parameters!$D$25</f>
        <v>0.28999999999999998</v>
      </c>
      <c r="L51" s="4">
        <v>10</v>
      </c>
      <c r="M51" s="9">
        <f>Parameters!$D$27</f>
        <v>0.28999999999999998</v>
      </c>
      <c r="N51" s="4">
        <v>5</v>
      </c>
      <c r="O51" s="9">
        <f>Parameters!$D$29</f>
        <v>0.28999999999999998</v>
      </c>
      <c r="P51" s="9">
        <v>2</v>
      </c>
      <c r="Q51" s="3"/>
      <c r="R51" s="8"/>
      <c r="S51" s="37">
        <v>0.5</v>
      </c>
      <c r="T51" s="37"/>
      <c r="U51" s="37"/>
      <c r="V51" s="37"/>
      <c r="W51" s="74">
        <f t="shared" si="49"/>
        <v>33.759</v>
      </c>
      <c r="X51" s="124">
        <f t="shared" si="3"/>
        <v>33.759</v>
      </c>
      <c r="Y51" s="124">
        <f t="shared" si="50"/>
        <v>33.843397500000002</v>
      </c>
      <c r="Z51" s="124">
        <f t="shared" ref="Z51:AK51" si="52">Y51*(1+Y$3)</f>
        <v>33.420355031250004</v>
      </c>
      <c r="AA51" s="124">
        <f t="shared" si="52"/>
        <v>33.834767433637502</v>
      </c>
      <c r="AB51" s="124">
        <f t="shared" si="52"/>
        <v>37.09982249098352</v>
      </c>
      <c r="AC51" s="124">
        <f t="shared" si="52"/>
        <v>38.383476349171552</v>
      </c>
      <c r="AD51" s="124">
        <f t="shared" si="52"/>
        <v>39.435183601138853</v>
      </c>
      <c r="AE51" s="124">
        <f t="shared" si="52"/>
        <v>40.413176154447093</v>
      </c>
      <c r="AF51" s="124">
        <f t="shared" si="52"/>
        <v>41.423505558308264</v>
      </c>
      <c r="AG51" s="124">
        <f t="shared" si="52"/>
        <v>42.500516702824278</v>
      </c>
      <c r="AH51" s="124">
        <f t="shared" si="52"/>
        <v>43.393027553583586</v>
      </c>
      <c r="AI51" s="124">
        <f t="shared" si="52"/>
        <v>44.260888104655258</v>
      </c>
      <c r="AJ51" s="124">
        <f t="shared" si="52"/>
        <v>45.146105866748364</v>
      </c>
      <c r="AK51" s="124">
        <f t="shared" si="52"/>
        <v>46.049027984083331</v>
      </c>
      <c r="AL51" s="15"/>
    </row>
    <row r="52" spans="1:38" x14ac:dyDescent="0.25">
      <c r="A52" s="51" t="s">
        <v>83</v>
      </c>
      <c r="B52" s="5">
        <v>5</v>
      </c>
      <c r="C52" s="11">
        <f>Parameters!$D$17</f>
        <v>0.26</v>
      </c>
      <c r="D52" s="5">
        <v>5</v>
      </c>
      <c r="E52" s="11">
        <f>Parameters!$D$19</f>
        <v>0.31</v>
      </c>
      <c r="F52" s="5"/>
      <c r="G52" s="11"/>
      <c r="H52" s="5">
        <v>50</v>
      </c>
      <c r="I52" s="11">
        <f>Parameters!$D$23</f>
        <v>0.28999999999999998</v>
      </c>
      <c r="J52" s="5">
        <v>15</v>
      </c>
      <c r="K52" s="43">
        <f>Parameters!$D$25</f>
        <v>0.28999999999999998</v>
      </c>
      <c r="L52" s="4">
        <v>3</v>
      </c>
      <c r="M52" s="9">
        <f>Parameters!$D$27</f>
        <v>0.28999999999999998</v>
      </c>
      <c r="N52" s="4">
        <v>3</v>
      </c>
      <c r="O52" s="9">
        <f>Parameters!$D$29</f>
        <v>0.28999999999999998</v>
      </c>
      <c r="P52" s="9">
        <v>2</v>
      </c>
      <c r="Q52" s="3"/>
      <c r="R52" s="8"/>
      <c r="S52" s="37">
        <v>0.5</v>
      </c>
      <c r="T52" s="37"/>
      <c r="U52" s="37"/>
      <c r="V52" s="37"/>
      <c r="W52" s="74">
        <f t="shared" si="49"/>
        <v>27.983999999999998</v>
      </c>
      <c r="X52" s="124">
        <f t="shared" si="3"/>
        <v>27.983999999999998</v>
      </c>
      <c r="Y52" s="124">
        <f t="shared" si="50"/>
        <v>28.053959999999996</v>
      </c>
      <c r="Z52" s="124">
        <f t="shared" ref="Z52:AK52" si="53">Y52*(1+Y$3)</f>
        <v>27.703285499999996</v>
      </c>
      <c r="AA52" s="124">
        <f t="shared" si="53"/>
        <v>28.046806240199995</v>
      </c>
      <c r="AB52" s="124">
        <f t="shared" si="53"/>
        <v>30.753323042379296</v>
      </c>
      <c r="AC52" s="124">
        <f t="shared" si="53"/>
        <v>31.81738801964562</v>
      </c>
      <c r="AD52" s="124">
        <f t="shared" si="53"/>
        <v>32.689184451383909</v>
      </c>
      <c r="AE52" s="124">
        <f t="shared" si="53"/>
        <v>33.49987622577823</v>
      </c>
      <c r="AF52" s="124">
        <f t="shared" si="53"/>
        <v>34.33737313142268</v>
      </c>
      <c r="AG52" s="124">
        <f t="shared" si="53"/>
        <v>35.23014483283967</v>
      </c>
      <c r="AH52" s="124">
        <f t="shared" si="53"/>
        <v>35.969977874329302</v>
      </c>
      <c r="AI52" s="124">
        <f t="shared" si="53"/>
        <v>36.689377431815892</v>
      </c>
      <c r="AJ52" s="124">
        <f t="shared" si="53"/>
        <v>37.423164980452214</v>
      </c>
      <c r="AK52" s="124">
        <f t="shared" si="53"/>
        <v>38.171628280061256</v>
      </c>
      <c r="AL52" s="15"/>
    </row>
    <row r="53" spans="1:38" x14ac:dyDescent="0.25">
      <c r="A53" s="51" t="s">
        <v>101</v>
      </c>
      <c r="B53" s="5">
        <v>15</v>
      </c>
      <c r="C53" s="11">
        <f>Parameters!$D$17</f>
        <v>0.26</v>
      </c>
      <c r="D53" s="5">
        <v>18</v>
      </c>
      <c r="E53" s="11">
        <f>Parameters!$D$19</f>
        <v>0.31</v>
      </c>
      <c r="F53" s="5"/>
      <c r="G53" s="11"/>
      <c r="H53" s="5">
        <v>50</v>
      </c>
      <c r="I53" s="11">
        <f>Parameters!$D$23</f>
        <v>0.28999999999999998</v>
      </c>
      <c r="J53" s="5">
        <v>20</v>
      </c>
      <c r="K53" s="43">
        <f>Parameters!$D$25</f>
        <v>0.28999999999999998</v>
      </c>
      <c r="L53" s="4">
        <v>5</v>
      </c>
      <c r="M53" s="9">
        <f>Parameters!$D$27</f>
        <v>0.28999999999999998</v>
      </c>
      <c r="N53" s="4">
        <v>15</v>
      </c>
      <c r="O53" s="9">
        <f>Parameters!$D$29</f>
        <v>0.28999999999999998</v>
      </c>
      <c r="P53" s="9">
        <v>1</v>
      </c>
      <c r="Q53" s="26"/>
      <c r="R53" s="27"/>
      <c r="S53" s="37">
        <v>0.5</v>
      </c>
      <c r="T53" s="37"/>
      <c r="U53" s="37"/>
      <c r="V53" s="37"/>
      <c r="W53" s="74">
        <f t="shared" si="49"/>
        <v>40.238</v>
      </c>
      <c r="X53" s="124">
        <f t="shared" si="3"/>
        <v>40.238</v>
      </c>
      <c r="Y53" s="124">
        <f t="shared" si="50"/>
        <v>40.338594999999998</v>
      </c>
      <c r="Z53" s="124">
        <f t="shared" ref="Z53:AK53" si="54">Y53*(1+Y$3)</f>
        <v>39.834362562499997</v>
      </c>
      <c r="AA53" s="124">
        <f t="shared" si="54"/>
        <v>40.328308658274999</v>
      </c>
      <c r="AB53" s="124">
        <f t="shared" si="54"/>
        <v>44.219990443798537</v>
      </c>
      <c r="AC53" s="124">
        <f t="shared" si="54"/>
        <v>45.750002113153961</v>
      </c>
      <c r="AD53" s="124">
        <f t="shared" si="54"/>
        <v>47.00355217105438</v>
      </c>
      <c r="AE53" s="124">
        <f t="shared" si="54"/>
        <v>48.169240264896523</v>
      </c>
      <c r="AF53" s="124">
        <f t="shared" si="54"/>
        <v>49.37347127151893</v>
      </c>
      <c r="AG53" s="124">
        <f t="shared" si="54"/>
        <v>50.657181524578426</v>
      </c>
      <c r="AH53" s="124">
        <f t="shared" si="54"/>
        <v>51.720982336594567</v>
      </c>
      <c r="AI53" s="124">
        <f t="shared" si="54"/>
        <v>52.755401983326458</v>
      </c>
      <c r="AJ53" s="124">
        <f t="shared" si="54"/>
        <v>53.810510022992986</v>
      </c>
      <c r="AK53" s="124">
        <f t="shared" si="54"/>
        <v>54.886720223452848</v>
      </c>
      <c r="AL53" s="15"/>
    </row>
    <row r="54" spans="1:38" x14ac:dyDescent="0.25">
      <c r="A54" s="51" t="s">
        <v>85</v>
      </c>
      <c r="B54" s="5">
        <v>4</v>
      </c>
      <c r="C54" s="11">
        <f>Parameters!$D$17</f>
        <v>0.26</v>
      </c>
      <c r="D54" s="5">
        <v>8</v>
      </c>
      <c r="E54" s="11">
        <f>Parameters!$D$19</f>
        <v>0.31</v>
      </c>
      <c r="F54" s="5"/>
      <c r="G54" s="11"/>
      <c r="H54" s="5">
        <v>50</v>
      </c>
      <c r="I54" s="11">
        <f>Parameters!$D$23</f>
        <v>0.28999999999999998</v>
      </c>
      <c r="J54" s="5">
        <v>5</v>
      </c>
      <c r="K54" s="43">
        <f>Parameters!$D$25</f>
        <v>0.28999999999999998</v>
      </c>
      <c r="L54" s="4"/>
      <c r="M54" s="9"/>
      <c r="N54" s="4">
        <v>3</v>
      </c>
      <c r="O54" s="9">
        <f>Parameters!$D$29</f>
        <v>0.28999999999999998</v>
      </c>
      <c r="P54" s="9"/>
      <c r="Q54" s="4"/>
      <c r="R54" s="8"/>
      <c r="S54" s="37">
        <v>0.5</v>
      </c>
      <c r="T54" s="37"/>
      <c r="U54" s="37"/>
      <c r="V54" s="37"/>
      <c r="W54" s="74">
        <f t="shared" si="49"/>
        <v>22.374000000000002</v>
      </c>
      <c r="X54" s="124">
        <f t="shared" si="3"/>
        <v>22.374000000000002</v>
      </c>
      <c r="Y54" s="124">
        <f t="shared" si="50"/>
        <v>22.429935</v>
      </c>
      <c r="Z54" s="124">
        <f t="shared" ref="Z54:AK54" si="55">Y54*(1+Y$3)</f>
        <v>22.149560812500003</v>
      </c>
      <c r="AA54" s="124">
        <f t="shared" si="55"/>
        <v>22.424215366575002</v>
      </c>
      <c r="AB54" s="124">
        <f t="shared" si="55"/>
        <v>24.588152149449488</v>
      </c>
      <c r="AC54" s="124">
        <f t="shared" si="55"/>
        <v>25.438902213820441</v>
      </c>
      <c r="AD54" s="124">
        <f t="shared" si="55"/>
        <v>26.135928134479123</v>
      </c>
      <c r="AE54" s="124">
        <f t="shared" si="55"/>
        <v>26.784099152214203</v>
      </c>
      <c r="AF54" s="124">
        <f t="shared" si="55"/>
        <v>27.453701631019555</v>
      </c>
      <c r="AG54" s="124">
        <f t="shared" si="55"/>
        <v>28.167497873426065</v>
      </c>
      <c r="AH54" s="124">
        <f t="shared" si="55"/>
        <v>28.759015328768008</v>
      </c>
      <c r="AI54" s="124">
        <f t="shared" si="55"/>
        <v>29.33419563534337</v>
      </c>
      <c r="AJ54" s="124">
        <f t="shared" si="55"/>
        <v>29.920879548050237</v>
      </c>
      <c r="AK54" s="124">
        <f t="shared" si="55"/>
        <v>30.519297139011243</v>
      </c>
      <c r="AL54" s="15"/>
    </row>
    <row r="55" spans="1:38" x14ac:dyDescent="0.25">
      <c r="A55" s="51" t="s">
        <v>28</v>
      </c>
      <c r="B55" s="5">
        <v>10</v>
      </c>
      <c r="C55" s="11">
        <f>Parameters!$D$17</f>
        <v>0.26</v>
      </c>
      <c r="D55" s="5">
        <v>15</v>
      </c>
      <c r="E55" s="11">
        <f>Parameters!$D$19</f>
        <v>0.31</v>
      </c>
      <c r="F55" s="5"/>
      <c r="G55" s="11"/>
      <c r="H55" s="5"/>
      <c r="I55" s="11"/>
      <c r="J55" s="5"/>
      <c r="K55" s="9"/>
      <c r="L55" s="4"/>
      <c r="M55" s="9"/>
      <c r="N55" s="4">
        <v>15</v>
      </c>
      <c r="O55" s="9">
        <f>Parameters!$D$29</f>
        <v>0.28999999999999998</v>
      </c>
      <c r="P55" s="9"/>
      <c r="Q55" s="3"/>
      <c r="R55" s="8"/>
      <c r="S55" s="37">
        <v>0.5</v>
      </c>
      <c r="T55" s="37"/>
      <c r="U55" s="37"/>
      <c r="V55" s="37"/>
      <c r="W55" s="74">
        <f t="shared" si="49"/>
        <v>12.76</v>
      </c>
      <c r="X55" s="124">
        <f t="shared" si="3"/>
        <v>12.76</v>
      </c>
      <c r="Y55" s="124">
        <f t="shared" si="50"/>
        <v>12.791899999999998</v>
      </c>
      <c r="Z55" s="124">
        <f t="shared" ref="Z55:AK55" si="56">Y55*(1+Y$3)</f>
        <v>12.632001249999998</v>
      </c>
      <c r="AA55" s="124">
        <f t="shared" si="56"/>
        <v>12.788638065499997</v>
      </c>
      <c r="AB55" s="124">
        <f t="shared" si="56"/>
        <v>14.022741638820747</v>
      </c>
      <c r="AC55" s="124">
        <f t="shared" si="56"/>
        <v>14.507928499523945</v>
      </c>
      <c r="AD55" s="124">
        <f t="shared" si="56"/>
        <v>14.905445740410903</v>
      </c>
      <c r="AE55" s="124">
        <f t="shared" si="56"/>
        <v>15.275100794773092</v>
      </c>
      <c r="AF55" s="124">
        <f t="shared" si="56"/>
        <v>15.656978314642418</v>
      </c>
      <c r="AG55" s="124">
        <f t="shared" si="56"/>
        <v>16.06405975082312</v>
      </c>
      <c r="AH55" s="124">
        <f t="shared" si="56"/>
        <v>16.401405005590405</v>
      </c>
      <c r="AI55" s="124">
        <f t="shared" si="56"/>
        <v>16.729433105702213</v>
      </c>
      <c r="AJ55" s="124">
        <f t="shared" si="56"/>
        <v>17.064021767816257</v>
      </c>
      <c r="AK55" s="124">
        <f t="shared" si="56"/>
        <v>17.405302203172582</v>
      </c>
      <c r="AL55" s="15"/>
    </row>
    <row r="56" spans="1:38" x14ac:dyDescent="0.25">
      <c r="A56" s="51" t="s">
        <v>29</v>
      </c>
      <c r="B56" s="5">
        <v>5</v>
      </c>
      <c r="C56" s="11">
        <f>Parameters!$D$17</f>
        <v>0.26</v>
      </c>
      <c r="D56" s="5">
        <v>6</v>
      </c>
      <c r="E56" s="11">
        <f>Parameters!$D$19</f>
        <v>0.31</v>
      </c>
      <c r="F56" s="5"/>
      <c r="G56" s="11"/>
      <c r="H56" s="5">
        <v>50</v>
      </c>
      <c r="I56" s="11">
        <f>Parameters!$D$23</f>
        <v>0.28999999999999998</v>
      </c>
      <c r="J56" s="5">
        <v>20</v>
      </c>
      <c r="K56" s="43">
        <f>Parameters!$D$25</f>
        <v>0.28999999999999998</v>
      </c>
      <c r="L56" s="4">
        <v>10</v>
      </c>
      <c r="M56" s="9">
        <f>Parameters!$D$27</f>
        <v>0.28999999999999998</v>
      </c>
      <c r="N56" s="4">
        <v>5</v>
      </c>
      <c r="O56" s="9">
        <f>Parameters!$D$29</f>
        <v>0.28999999999999998</v>
      </c>
      <c r="P56" s="9">
        <v>2</v>
      </c>
      <c r="Q56" s="4"/>
      <c r="R56" s="9"/>
      <c r="S56" s="37">
        <v>0.5</v>
      </c>
      <c r="T56" s="37"/>
      <c r="U56" s="37"/>
      <c r="V56" s="37"/>
      <c r="W56" s="74">
        <f t="shared" si="49"/>
        <v>32.790999999999997</v>
      </c>
      <c r="X56" s="124">
        <f t="shared" si="3"/>
        <v>32.790999999999997</v>
      </c>
      <c r="Y56" s="124">
        <f t="shared" si="50"/>
        <v>32.872977499999998</v>
      </c>
      <c r="Z56" s="124">
        <f t="shared" ref="Z56:AK56" si="57">Y56*(1+Y$3)</f>
        <v>32.462065281249998</v>
      </c>
      <c r="AA56" s="124">
        <f t="shared" si="57"/>
        <v>32.8645948907375</v>
      </c>
      <c r="AB56" s="124">
        <f t="shared" si="57"/>
        <v>36.036028297693669</v>
      </c>
      <c r="AC56" s="124">
        <f t="shared" si="57"/>
        <v>37.282874876793869</v>
      </c>
      <c r="AD56" s="124">
        <f t="shared" si="57"/>
        <v>38.304425648418025</v>
      </c>
      <c r="AE56" s="124">
        <f t="shared" si="57"/>
        <v>39.254375404498788</v>
      </c>
      <c r="AF56" s="124">
        <f t="shared" si="57"/>
        <v>40.235734789611257</v>
      </c>
      <c r="AG56" s="124">
        <f t="shared" si="57"/>
        <v>41.281863894141154</v>
      </c>
      <c r="AH56" s="124">
        <f t="shared" si="57"/>
        <v>42.148783035918115</v>
      </c>
      <c r="AI56" s="124">
        <f t="shared" si="57"/>
        <v>42.991758696636481</v>
      </c>
      <c r="AJ56" s="124">
        <f t="shared" si="57"/>
        <v>43.851593870569211</v>
      </c>
      <c r="AK56" s="124">
        <f t="shared" si="57"/>
        <v>44.728625747980594</v>
      </c>
      <c r="AL56" s="15"/>
    </row>
    <row r="57" spans="1:38" x14ac:dyDescent="0.25">
      <c r="A57" s="51" t="s">
        <v>86</v>
      </c>
      <c r="B57" s="5">
        <v>7</v>
      </c>
      <c r="C57" s="11">
        <f>Parameters!$D$17</f>
        <v>0.26</v>
      </c>
      <c r="D57" s="5">
        <v>6</v>
      </c>
      <c r="E57" s="11">
        <f>Parameters!$D$19</f>
        <v>0.31</v>
      </c>
      <c r="F57" s="5"/>
      <c r="G57" s="11"/>
      <c r="H57" s="5">
        <v>50</v>
      </c>
      <c r="I57" s="11">
        <f>Parameters!$D$23</f>
        <v>0.28999999999999998</v>
      </c>
      <c r="J57" s="5">
        <v>12</v>
      </c>
      <c r="K57" s="43">
        <f>Parameters!$D$25</f>
        <v>0.28999999999999998</v>
      </c>
      <c r="L57" s="4">
        <v>3</v>
      </c>
      <c r="M57" s="9">
        <f>Parameters!$D$27</f>
        <v>0.28999999999999998</v>
      </c>
      <c r="N57" s="4">
        <v>10</v>
      </c>
      <c r="O57" s="9">
        <f>Parameters!$D$29</f>
        <v>0.28999999999999998</v>
      </c>
      <c r="P57" s="9">
        <v>2</v>
      </c>
      <c r="Q57" s="3"/>
      <c r="R57" s="8"/>
      <c r="S57" s="37">
        <v>0.5</v>
      </c>
      <c r="T57" s="37"/>
      <c r="U57" s="37"/>
      <c r="V57" s="37"/>
      <c r="W57" s="74">
        <f t="shared" si="49"/>
        <v>30.173000000000002</v>
      </c>
      <c r="X57" s="124">
        <f t="shared" si="3"/>
        <v>30.173000000000002</v>
      </c>
      <c r="Y57" s="124">
        <f t="shared" si="50"/>
        <v>30.2484325</v>
      </c>
      <c r="Z57" s="124">
        <f t="shared" ref="Z57:AK57" si="58">Y57*(1+Y$3)</f>
        <v>29.870327093750003</v>
      </c>
      <c r="AA57" s="124">
        <f t="shared" si="58"/>
        <v>30.240719149712501</v>
      </c>
      <c r="AB57" s="124">
        <f t="shared" si="58"/>
        <v>33.158948547659755</v>
      </c>
      <c r="AC57" s="124">
        <f t="shared" si="58"/>
        <v>34.306248167408782</v>
      </c>
      <c r="AD57" s="124">
        <f t="shared" si="58"/>
        <v>35.246239367195784</v>
      </c>
      <c r="AE57" s="124">
        <f t="shared" si="58"/>
        <v>36.120346103502236</v>
      </c>
      <c r="AF57" s="124">
        <f t="shared" si="58"/>
        <v>37.023354756089788</v>
      </c>
      <c r="AG57" s="124">
        <f t="shared" si="58"/>
        <v>37.985961979748126</v>
      </c>
      <c r="AH57" s="124">
        <f t="shared" si="58"/>
        <v>38.783667181322834</v>
      </c>
      <c r="AI57" s="124">
        <f t="shared" si="58"/>
        <v>39.559340524949292</v>
      </c>
      <c r="AJ57" s="124">
        <f t="shared" si="58"/>
        <v>40.350527335448277</v>
      </c>
      <c r="AK57" s="124">
        <f t="shared" si="58"/>
        <v>41.157537882157243</v>
      </c>
      <c r="AL57" s="15"/>
    </row>
    <row r="58" spans="1:38" x14ac:dyDescent="0.25">
      <c r="A58" s="51" t="s">
        <v>87</v>
      </c>
      <c r="B58" s="5">
        <v>5</v>
      </c>
      <c r="C58" s="11">
        <f>Parameters!$D$17</f>
        <v>0.26</v>
      </c>
      <c r="D58" s="5">
        <v>2</v>
      </c>
      <c r="E58" s="11">
        <f>Parameters!$D$19</f>
        <v>0.31</v>
      </c>
      <c r="F58" s="5"/>
      <c r="G58" s="11"/>
      <c r="H58" s="5">
        <v>50</v>
      </c>
      <c r="I58" s="11">
        <f>Parameters!$D$23</f>
        <v>0.28999999999999998</v>
      </c>
      <c r="J58" s="5">
        <v>15</v>
      </c>
      <c r="K58" s="43">
        <f>Parameters!$D$25</f>
        <v>0.28999999999999998</v>
      </c>
      <c r="L58" s="4">
        <v>3</v>
      </c>
      <c r="M58" s="9">
        <f>Parameters!$D$27</f>
        <v>0.28999999999999998</v>
      </c>
      <c r="N58" s="4">
        <v>5</v>
      </c>
      <c r="O58" s="9">
        <f>Parameters!$D$29</f>
        <v>0.28999999999999998</v>
      </c>
      <c r="P58" s="9">
        <v>2</v>
      </c>
      <c r="Q58" s="3"/>
      <c r="R58" s="8"/>
      <c r="S58" s="37">
        <v>0.5</v>
      </c>
      <c r="T58" s="37"/>
      <c r="U58" s="37"/>
      <c r="V58" s="37"/>
      <c r="W58" s="74">
        <f t="shared" si="49"/>
        <v>27.598999999999997</v>
      </c>
      <c r="X58" s="124">
        <f t="shared" si="3"/>
        <v>27.598999999999997</v>
      </c>
      <c r="Y58" s="124">
        <f t="shared" si="50"/>
        <v>27.667997499999995</v>
      </c>
      <c r="Z58" s="124">
        <f t="shared" ref="Z58:AK58" si="59">Y58*(1+Y$3)</f>
        <v>27.322147531249996</v>
      </c>
      <c r="AA58" s="124">
        <f t="shared" si="59"/>
        <v>27.660942160637497</v>
      </c>
      <c r="AB58" s="124">
        <f t="shared" si="59"/>
        <v>30.330223079139017</v>
      </c>
      <c r="AC58" s="124">
        <f t="shared" si="59"/>
        <v>31.379648797677227</v>
      </c>
      <c r="AD58" s="124">
        <f t="shared" si="59"/>
        <v>32.239451174733588</v>
      </c>
      <c r="AE58" s="124">
        <f t="shared" si="59"/>
        <v>33.038989563866977</v>
      </c>
      <c r="AF58" s="124">
        <f t="shared" si="59"/>
        <v>33.864964302963649</v>
      </c>
      <c r="AG58" s="124">
        <f t="shared" si="59"/>
        <v>34.745453374840707</v>
      </c>
      <c r="AH58" s="124">
        <f t="shared" si="59"/>
        <v>35.475107895712362</v>
      </c>
      <c r="AI58" s="124">
        <f t="shared" si="59"/>
        <v>36.184610053626614</v>
      </c>
      <c r="AJ58" s="124">
        <f t="shared" si="59"/>
        <v>36.908302254699144</v>
      </c>
      <c r="AK58" s="124">
        <f t="shared" si="59"/>
        <v>37.646468299793128</v>
      </c>
      <c r="AL58" s="15"/>
    </row>
    <row r="59" spans="1:38" x14ac:dyDescent="0.25">
      <c r="A59" s="51" t="s">
        <v>30</v>
      </c>
      <c r="B59" s="5">
        <v>5</v>
      </c>
      <c r="C59" s="11">
        <f>Parameters!$D$17</f>
        <v>0.26</v>
      </c>
      <c r="D59" s="5">
        <v>4</v>
      </c>
      <c r="E59" s="11">
        <f>Parameters!$D$19</f>
        <v>0.31</v>
      </c>
      <c r="F59" s="5"/>
      <c r="G59" s="11"/>
      <c r="H59" s="5">
        <v>50</v>
      </c>
      <c r="I59" s="11">
        <f>Parameters!$D$23</f>
        <v>0.28999999999999998</v>
      </c>
      <c r="J59" s="5">
        <v>10</v>
      </c>
      <c r="K59" s="43">
        <f>Parameters!$D$25</f>
        <v>0.28999999999999998</v>
      </c>
      <c r="L59" s="4">
        <v>3</v>
      </c>
      <c r="M59" s="9">
        <f>Parameters!$D$27</f>
        <v>0.28999999999999998</v>
      </c>
      <c r="N59" s="4"/>
      <c r="O59" s="9"/>
      <c r="P59" s="9">
        <v>2</v>
      </c>
      <c r="Q59" s="3"/>
      <c r="R59" s="8"/>
      <c r="S59" s="37">
        <v>0.5</v>
      </c>
      <c r="T59" s="37"/>
      <c r="U59" s="37"/>
      <c r="V59" s="37"/>
      <c r="W59" s="74">
        <f t="shared" si="49"/>
        <v>25.091000000000001</v>
      </c>
      <c r="X59" s="124">
        <f t="shared" si="3"/>
        <v>25.091000000000001</v>
      </c>
      <c r="Y59" s="124">
        <f t="shared" si="50"/>
        <v>25.153727499999999</v>
      </c>
      <c r="Z59" s="124">
        <f t="shared" ref="Z59:AK59" si="60">Y59*(1+Y$3)</f>
        <v>24.839305906250001</v>
      </c>
      <c r="AA59" s="124">
        <f t="shared" si="60"/>
        <v>25.1473132994875</v>
      </c>
      <c r="AB59" s="124">
        <f t="shared" si="60"/>
        <v>27.574029032888046</v>
      </c>
      <c r="AC59" s="124">
        <f t="shared" si="60"/>
        <v>28.52809043742597</v>
      </c>
      <c r="AD59" s="124">
        <f t="shared" si="60"/>
        <v>29.309760115411443</v>
      </c>
      <c r="AE59" s="124">
        <f t="shared" si="60"/>
        <v>30.036642166273644</v>
      </c>
      <c r="AF59" s="124">
        <f t="shared" si="60"/>
        <v>30.787558220430483</v>
      </c>
      <c r="AG59" s="124">
        <f t="shared" si="60"/>
        <v>31.588034734161678</v>
      </c>
      <c r="AH59" s="124">
        <f t="shared" si="60"/>
        <v>32.251383463579067</v>
      </c>
      <c r="AI59" s="124">
        <f t="shared" si="60"/>
        <v>32.896411132850652</v>
      </c>
      <c r="AJ59" s="124">
        <f t="shared" si="60"/>
        <v>33.554339355507665</v>
      </c>
      <c r="AK59" s="124">
        <f t="shared" si="60"/>
        <v>34.22542614261782</v>
      </c>
      <c r="AL59" s="15"/>
    </row>
    <row r="60" spans="1:38" x14ac:dyDescent="0.25">
      <c r="A60" s="51" t="s">
        <v>102</v>
      </c>
      <c r="B60" s="5">
        <v>4</v>
      </c>
      <c r="C60" s="11">
        <f>Parameters!$D$17</f>
        <v>0.26</v>
      </c>
      <c r="D60" s="5">
        <v>5</v>
      </c>
      <c r="E60" s="11">
        <f>Parameters!$D$19</f>
        <v>0.31</v>
      </c>
      <c r="F60" s="5"/>
      <c r="G60" s="11"/>
      <c r="H60" s="5">
        <v>50</v>
      </c>
      <c r="I60" s="11">
        <f>Parameters!$D$23</f>
        <v>0.28999999999999998</v>
      </c>
      <c r="J60" s="5">
        <v>10</v>
      </c>
      <c r="K60" s="43">
        <f>Parameters!$D$25</f>
        <v>0.28999999999999998</v>
      </c>
      <c r="L60" s="4">
        <v>2</v>
      </c>
      <c r="M60" s="9">
        <f>Parameters!$D$27</f>
        <v>0.28999999999999998</v>
      </c>
      <c r="N60" s="4"/>
      <c r="O60" s="9"/>
      <c r="P60" s="9">
        <v>2</v>
      </c>
      <c r="Q60" s="3"/>
      <c r="R60" s="8"/>
      <c r="S60" s="37">
        <v>0.5</v>
      </c>
      <c r="T60" s="37"/>
      <c r="U60" s="37"/>
      <c r="V60" s="37"/>
      <c r="W60" s="74">
        <f t="shared" si="49"/>
        <v>24.826999999999995</v>
      </c>
      <c r="X60" s="124">
        <f t="shared" si="3"/>
        <v>24.826999999999995</v>
      </c>
      <c r="Y60" s="124">
        <f t="shared" si="50"/>
        <v>24.889067499999992</v>
      </c>
      <c r="Z60" s="124">
        <f t="shared" ref="Z60:AK60" si="61">Y60*(1+Y$3)</f>
        <v>24.577954156249994</v>
      </c>
      <c r="AA60" s="124">
        <f t="shared" si="61"/>
        <v>24.882720787787495</v>
      </c>
      <c r="AB60" s="124">
        <f t="shared" si="61"/>
        <v>27.283903343808987</v>
      </c>
      <c r="AC60" s="124">
        <f t="shared" si="61"/>
        <v>28.227926399504778</v>
      </c>
      <c r="AD60" s="124">
        <f t="shared" si="61"/>
        <v>29.00137158285121</v>
      </c>
      <c r="AE60" s="124">
        <f t="shared" si="61"/>
        <v>29.720605598105919</v>
      </c>
      <c r="AF60" s="124">
        <f t="shared" si="61"/>
        <v>30.463620738058566</v>
      </c>
      <c r="AG60" s="124">
        <f t="shared" si="61"/>
        <v>31.25567487724809</v>
      </c>
      <c r="AH60" s="124">
        <f t="shared" si="61"/>
        <v>31.912044049670296</v>
      </c>
      <c r="AI60" s="124">
        <f t="shared" si="61"/>
        <v>32.5502849306637</v>
      </c>
      <c r="AJ60" s="124">
        <f t="shared" si="61"/>
        <v>33.201290629276976</v>
      </c>
      <c r="AK60" s="124">
        <f t="shared" si="61"/>
        <v>33.865316441862518</v>
      </c>
      <c r="AL60" s="15"/>
    </row>
    <row r="61" spans="1:38" x14ac:dyDescent="0.25">
      <c r="A61" s="51" t="s">
        <v>31</v>
      </c>
      <c r="B61" s="5">
        <v>5</v>
      </c>
      <c r="C61" s="11">
        <f>Parameters!$D$17</f>
        <v>0.26</v>
      </c>
      <c r="D61" s="5">
        <v>2</v>
      </c>
      <c r="E61" s="11">
        <f>Parameters!$D$19</f>
        <v>0.31</v>
      </c>
      <c r="F61" s="5"/>
      <c r="G61" s="11"/>
      <c r="H61" s="5">
        <v>50</v>
      </c>
      <c r="I61" s="11">
        <f>Parameters!$D$23</f>
        <v>0.28999999999999998</v>
      </c>
      <c r="J61" s="5">
        <v>18</v>
      </c>
      <c r="K61" s="43">
        <f>Parameters!$D$25</f>
        <v>0.28999999999999998</v>
      </c>
      <c r="L61" s="4">
        <v>2</v>
      </c>
      <c r="M61" s="9">
        <f>Parameters!$D$27</f>
        <v>0.28999999999999998</v>
      </c>
      <c r="N61" s="4"/>
      <c r="O61" s="9"/>
      <c r="P61" s="9">
        <v>2</v>
      </c>
      <c r="Q61" s="4"/>
      <c r="R61" s="9"/>
      <c r="S61" s="37">
        <v>0.5</v>
      </c>
      <c r="T61" s="37"/>
      <c r="U61" s="37"/>
      <c r="V61" s="37"/>
      <c r="W61" s="74">
        <f t="shared" si="49"/>
        <v>26.641999999999996</v>
      </c>
      <c r="X61" s="124">
        <f t="shared" si="3"/>
        <v>26.641999999999996</v>
      </c>
      <c r="Y61" s="124">
        <f t="shared" si="50"/>
        <v>26.708604999999995</v>
      </c>
      <c r="Z61" s="124">
        <f t="shared" ref="Z61:AK61" si="62">Y61*(1+Y$3)</f>
        <v>26.374747437499995</v>
      </c>
      <c r="AA61" s="124">
        <f t="shared" si="62"/>
        <v>26.701794305724995</v>
      </c>
      <c r="AB61" s="124">
        <f t="shared" si="62"/>
        <v>29.278517456227458</v>
      </c>
      <c r="AC61" s="124">
        <f t="shared" si="62"/>
        <v>30.291554160212929</v>
      </c>
      <c r="AD61" s="124">
        <f t="shared" si="62"/>
        <v>31.121542744202767</v>
      </c>
      <c r="AE61" s="124">
        <f t="shared" si="62"/>
        <v>31.893357004258995</v>
      </c>
      <c r="AF61" s="124">
        <f t="shared" si="62"/>
        <v>32.690690929365466</v>
      </c>
      <c r="AG61" s="124">
        <f t="shared" si="62"/>
        <v>33.540648893528967</v>
      </c>
      <c r="AH61" s="124">
        <f t="shared" si="62"/>
        <v>34.24500252029307</v>
      </c>
      <c r="AI61" s="124">
        <f t="shared" si="62"/>
        <v>34.929902570698935</v>
      </c>
      <c r="AJ61" s="124">
        <f t="shared" si="62"/>
        <v>35.628500622112917</v>
      </c>
      <c r="AK61" s="124">
        <f t="shared" si="62"/>
        <v>36.341070634555173</v>
      </c>
      <c r="AL61" s="15"/>
    </row>
    <row r="62" spans="1:38" x14ac:dyDescent="0.25">
      <c r="A62" s="51" t="s">
        <v>103</v>
      </c>
      <c r="B62" s="5">
        <v>5</v>
      </c>
      <c r="C62" s="11">
        <f>Parameters!$D$17</f>
        <v>0.26</v>
      </c>
      <c r="D62" s="5">
        <v>4</v>
      </c>
      <c r="E62" s="11">
        <f>Parameters!$D$19</f>
        <v>0.31</v>
      </c>
      <c r="F62" s="5"/>
      <c r="G62" s="11"/>
      <c r="H62" s="5">
        <v>50</v>
      </c>
      <c r="I62" s="11">
        <f>Parameters!$D$23</f>
        <v>0.28999999999999998</v>
      </c>
      <c r="J62" s="5">
        <v>18</v>
      </c>
      <c r="K62" s="43">
        <f>Parameters!$D$25</f>
        <v>0.28999999999999998</v>
      </c>
      <c r="L62" s="4">
        <v>3</v>
      </c>
      <c r="M62" s="9">
        <f>Parameters!$D$27</f>
        <v>0.28999999999999998</v>
      </c>
      <c r="N62" s="4"/>
      <c r="O62" s="9"/>
      <c r="P62" s="9">
        <v>2</v>
      </c>
      <c r="Q62" s="3"/>
      <c r="R62" s="8"/>
      <c r="S62" s="37">
        <v>0.5</v>
      </c>
      <c r="T62" s="37"/>
      <c r="U62" s="37"/>
      <c r="V62" s="37"/>
      <c r="W62" s="74">
        <f t="shared" si="49"/>
        <v>27.643000000000001</v>
      </c>
      <c r="X62" s="124">
        <f t="shared" si="3"/>
        <v>27.643000000000001</v>
      </c>
      <c r="Y62" s="124">
        <f t="shared" si="50"/>
        <v>27.712107499999998</v>
      </c>
      <c r="Z62" s="124">
        <f t="shared" ref="Z62:AK62" si="63">Y62*(1+Y$3)</f>
        <v>27.365706156249999</v>
      </c>
      <c r="AA62" s="124">
        <f t="shared" si="63"/>
        <v>27.705040912587499</v>
      </c>
      <c r="AB62" s="124">
        <f t="shared" si="63"/>
        <v>30.378577360652194</v>
      </c>
      <c r="AC62" s="124">
        <f t="shared" si="63"/>
        <v>31.429676137330759</v>
      </c>
      <c r="AD62" s="124">
        <f t="shared" si="63"/>
        <v>32.290849263493627</v>
      </c>
      <c r="AE62" s="124">
        <f t="shared" si="63"/>
        <v>33.091662325228263</v>
      </c>
      <c r="AF62" s="124">
        <f t="shared" si="63"/>
        <v>33.918953883358967</v>
      </c>
      <c r="AG62" s="124">
        <f t="shared" si="63"/>
        <v>34.800846684326302</v>
      </c>
      <c r="AH62" s="124">
        <f t="shared" si="63"/>
        <v>35.531664464697151</v>
      </c>
      <c r="AI62" s="124">
        <f t="shared" si="63"/>
        <v>36.242297753991096</v>
      </c>
      <c r="AJ62" s="124">
        <f t="shared" si="63"/>
        <v>36.967143709070918</v>
      </c>
      <c r="AK62" s="124">
        <f t="shared" si="63"/>
        <v>37.706486583252335</v>
      </c>
      <c r="AL62" s="15"/>
    </row>
    <row r="63" spans="1:38" x14ac:dyDescent="0.25">
      <c r="A63" s="51" t="s">
        <v>104</v>
      </c>
      <c r="B63" s="5">
        <v>5</v>
      </c>
      <c r="C63" s="11">
        <f>Parameters!$D$17</f>
        <v>0.26</v>
      </c>
      <c r="D63" s="5">
        <v>6</v>
      </c>
      <c r="E63" s="11">
        <f>Parameters!$D$19</f>
        <v>0.31</v>
      </c>
      <c r="F63" s="5"/>
      <c r="G63" s="11"/>
      <c r="H63" s="5"/>
      <c r="I63" s="11"/>
      <c r="J63" s="5"/>
      <c r="K63" s="9"/>
      <c r="L63" s="4"/>
      <c r="M63" s="9"/>
      <c r="N63" s="4">
        <v>3</v>
      </c>
      <c r="O63" s="9">
        <f>Parameters!$D$29</f>
        <v>0.28999999999999998</v>
      </c>
      <c r="P63" s="9"/>
      <c r="Q63" s="3"/>
      <c r="R63" s="8"/>
      <c r="S63" s="37">
        <v>0.5</v>
      </c>
      <c r="T63" s="37"/>
      <c r="U63" s="37"/>
      <c r="V63" s="37"/>
      <c r="W63" s="74">
        <f t="shared" si="49"/>
        <v>4.4330000000000007</v>
      </c>
      <c r="X63" s="124">
        <f t="shared" si="3"/>
        <v>4.4330000000000007</v>
      </c>
      <c r="Y63" s="124">
        <f t="shared" si="50"/>
        <v>4.4440825000000004</v>
      </c>
      <c r="Z63" s="124">
        <f t="shared" ref="Z63:AK63" si="64">Y63*(1+Y$3)</f>
        <v>4.388531468750001</v>
      </c>
      <c r="AA63" s="124">
        <f t="shared" si="64"/>
        <v>4.4429492589625008</v>
      </c>
      <c r="AB63" s="124">
        <f t="shared" si="64"/>
        <v>4.871693862452382</v>
      </c>
      <c r="AC63" s="124">
        <f t="shared" si="64"/>
        <v>5.0402544700932346</v>
      </c>
      <c r="AD63" s="124">
        <f t="shared" si="64"/>
        <v>5.1783574425737893</v>
      </c>
      <c r="AE63" s="124">
        <f t="shared" si="64"/>
        <v>5.3067807071496187</v>
      </c>
      <c r="AF63" s="124">
        <f t="shared" si="64"/>
        <v>5.4394502248283585</v>
      </c>
      <c r="AG63" s="124">
        <f t="shared" si="64"/>
        <v>5.580875930673896</v>
      </c>
      <c r="AH63" s="124">
        <f t="shared" si="64"/>
        <v>5.6980743252180472</v>
      </c>
      <c r="AI63" s="124">
        <f t="shared" si="64"/>
        <v>5.8120358117224082</v>
      </c>
      <c r="AJ63" s="124">
        <f t="shared" si="64"/>
        <v>5.9282765279568563</v>
      </c>
      <c r="AK63" s="124">
        <f t="shared" si="64"/>
        <v>6.0468420585159937</v>
      </c>
      <c r="AL63" s="15"/>
    </row>
    <row r="64" spans="1:38" x14ac:dyDescent="0.25">
      <c r="A64" s="56" t="s">
        <v>105</v>
      </c>
      <c r="B64" s="5">
        <v>5</v>
      </c>
      <c r="C64" s="11">
        <f>Parameters!$D$17</f>
        <v>0.26</v>
      </c>
      <c r="D64" s="5">
        <v>10</v>
      </c>
      <c r="E64" s="11">
        <f>Parameters!$D$19</f>
        <v>0.31</v>
      </c>
      <c r="F64" s="5"/>
      <c r="G64" s="11"/>
      <c r="H64" s="5">
        <v>50</v>
      </c>
      <c r="I64" s="11">
        <f>Parameters!$D$23</f>
        <v>0.28999999999999998</v>
      </c>
      <c r="J64" s="5">
        <v>18</v>
      </c>
      <c r="K64" s="43">
        <f>Parameters!$D$25</f>
        <v>0.28999999999999998</v>
      </c>
      <c r="L64" s="4">
        <v>7</v>
      </c>
      <c r="M64" s="9">
        <f>Parameters!$D$27</f>
        <v>0.28999999999999998</v>
      </c>
      <c r="N64" s="3"/>
      <c r="O64" s="8"/>
      <c r="P64" s="8"/>
      <c r="Q64" s="3"/>
      <c r="R64" s="8"/>
      <c r="S64" s="30"/>
      <c r="T64" s="30"/>
      <c r="U64" s="30"/>
      <c r="V64" s="30"/>
      <c r="W64" s="74">
        <f t="shared" si="49"/>
        <v>28.765000000000001</v>
      </c>
      <c r="X64" s="124">
        <f t="shared" si="3"/>
        <v>28.765000000000001</v>
      </c>
      <c r="Y64" s="124">
        <f t="shared" si="50"/>
        <v>28.8369125</v>
      </c>
      <c r="Z64" s="124">
        <f t="shared" ref="Z64:AK64" si="65">Y64*(1+Y$3)</f>
        <v>28.476451093750001</v>
      </c>
      <c r="AA64" s="124">
        <f t="shared" si="65"/>
        <v>28.8295590873125</v>
      </c>
      <c r="AB64" s="124">
        <f t="shared" si="65"/>
        <v>31.611611539238158</v>
      </c>
      <c r="AC64" s="124">
        <f t="shared" si="65"/>
        <v>32.7053732984958</v>
      </c>
      <c r="AD64" s="124">
        <f t="shared" si="65"/>
        <v>33.601500526874588</v>
      </c>
      <c r="AE64" s="124">
        <f t="shared" si="65"/>
        <v>34.434817739941074</v>
      </c>
      <c r="AF64" s="124">
        <f t="shared" si="65"/>
        <v>35.295688183439601</v>
      </c>
      <c r="AG64" s="124">
        <f t="shared" si="65"/>
        <v>36.21337607620903</v>
      </c>
      <c r="AH64" s="124">
        <f t="shared" si="65"/>
        <v>36.973856973809418</v>
      </c>
      <c r="AI64" s="124">
        <f t="shared" si="65"/>
        <v>37.713334113285605</v>
      </c>
      <c r="AJ64" s="124">
        <f t="shared" si="65"/>
        <v>38.46760079555132</v>
      </c>
      <c r="AK64" s="124">
        <f t="shared" si="65"/>
        <v>39.236952811462345</v>
      </c>
      <c r="AL64" s="15"/>
    </row>
    <row r="65" spans="1:38" x14ac:dyDescent="0.25">
      <c r="A65" s="56" t="s">
        <v>106</v>
      </c>
      <c r="B65" s="5">
        <v>5</v>
      </c>
      <c r="C65" s="11">
        <f>Parameters!$D$17</f>
        <v>0.26</v>
      </c>
      <c r="D65" s="5">
        <v>10</v>
      </c>
      <c r="E65" s="11">
        <f>Parameters!$D$19</f>
        <v>0.31</v>
      </c>
      <c r="F65" s="5"/>
      <c r="G65" s="11"/>
      <c r="H65" s="5">
        <v>50</v>
      </c>
      <c r="I65" s="11">
        <f>Parameters!$D$23</f>
        <v>0.28999999999999998</v>
      </c>
      <c r="J65" s="5">
        <v>25</v>
      </c>
      <c r="K65" s="43">
        <f>Parameters!$D$25</f>
        <v>0.28999999999999998</v>
      </c>
      <c r="L65" s="4">
        <v>12</v>
      </c>
      <c r="M65" s="9">
        <f>Parameters!$D$27</f>
        <v>0.28999999999999998</v>
      </c>
      <c r="N65" s="3"/>
      <c r="O65" s="8"/>
      <c r="P65" s="8"/>
      <c r="Q65" s="3"/>
      <c r="R65" s="8"/>
      <c r="S65" s="30"/>
      <c r="T65" s="30"/>
      <c r="U65" s="30"/>
      <c r="V65" s="30"/>
      <c r="W65" s="74">
        <f t="shared" si="49"/>
        <v>32.593000000000004</v>
      </c>
      <c r="X65" s="124">
        <f t="shared" si="3"/>
        <v>32.593000000000004</v>
      </c>
      <c r="Y65" s="124">
        <f t="shared" si="50"/>
        <v>32.674482500000003</v>
      </c>
      <c r="Z65" s="124">
        <f t="shared" ref="Z65:AK65" si="66">Y65*(1+Y$3)</f>
        <v>32.266051468750007</v>
      </c>
      <c r="AA65" s="124">
        <f t="shared" si="66"/>
        <v>32.666150506962509</v>
      </c>
      <c r="AB65" s="124">
        <f t="shared" si="66"/>
        <v>35.81843403088439</v>
      </c>
      <c r="AC65" s="124">
        <f t="shared" si="66"/>
        <v>37.057751848352986</v>
      </c>
      <c r="AD65" s="124">
        <f t="shared" si="66"/>
        <v>38.07313424899786</v>
      </c>
      <c r="AE65" s="124">
        <f t="shared" si="66"/>
        <v>39.017347978373003</v>
      </c>
      <c r="AF65" s="124">
        <f t="shared" si="66"/>
        <v>39.992781677832326</v>
      </c>
      <c r="AG65" s="124">
        <f t="shared" si="66"/>
        <v>41.032594001455969</v>
      </c>
      <c r="AH65" s="124">
        <f t="shared" si="66"/>
        <v>41.894278475486537</v>
      </c>
      <c r="AI65" s="124">
        <f t="shared" si="66"/>
        <v>42.732164044996267</v>
      </c>
      <c r="AJ65" s="124">
        <f t="shared" si="66"/>
        <v>43.586807325896196</v>
      </c>
      <c r="AK65" s="124">
        <f t="shared" si="66"/>
        <v>44.458543472414121</v>
      </c>
      <c r="AL65" s="15"/>
    </row>
    <row r="66" spans="1:38" ht="31.5" x14ac:dyDescent="0.25">
      <c r="A66" s="56" t="s">
        <v>107</v>
      </c>
      <c r="B66" s="5">
        <v>5</v>
      </c>
      <c r="C66" s="11">
        <f>Parameters!$D$17</f>
        <v>0.26</v>
      </c>
      <c r="D66" s="5">
        <v>12</v>
      </c>
      <c r="E66" s="11">
        <f>Parameters!$D$19</f>
        <v>0.31</v>
      </c>
      <c r="F66" s="5"/>
      <c r="G66" s="11"/>
      <c r="H66" s="5">
        <v>50</v>
      </c>
      <c r="I66" s="11">
        <f>Parameters!$D$23</f>
        <v>0.28999999999999998</v>
      </c>
      <c r="J66" s="5">
        <v>15</v>
      </c>
      <c r="K66" s="43">
        <f>Parameters!$D$25</f>
        <v>0.28999999999999998</v>
      </c>
      <c r="L66" s="4">
        <v>7</v>
      </c>
      <c r="M66" s="9">
        <f>Parameters!$D$27</f>
        <v>0.28999999999999998</v>
      </c>
      <c r="N66" s="3"/>
      <c r="O66" s="8"/>
      <c r="P66" s="8"/>
      <c r="Q66" s="3"/>
      <c r="R66" s="8"/>
      <c r="S66" s="30"/>
      <c r="T66" s="30"/>
      <c r="U66" s="30"/>
      <c r="V66" s="30"/>
      <c r="W66" s="74">
        <f t="shared" si="49"/>
        <v>28.490000000000002</v>
      </c>
      <c r="X66" s="124">
        <f t="shared" si="3"/>
        <v>28.490000000000002</v>
      </c>
      <c r="Y66" s="124">
        <f t="shared" si="50"/>
        <v>28.561225</v>
      </c>
      <c r="Z66" s="124">
        <f t="shared" ref="Z66:AK66" si="67">Y66*(1+Y$3)</f>
        <v>28.204209687500001</v>
      </c>
      <c r="AA66" s="124">
        <f t="shared" si="67"/>
        <v>28.553941887625001</v>
      </c>
      <c r="AB66" s="124">
        <f t="shared" si="67"/>
        <v>31.309397279780814</v>
      </c>
      <c r="AC66" s="124">
        <f t="shared" si="67"/>
        <v>32.392702425661227</v>
      </c>
      <c r="AD66" s="124">
        <f t="shared" si="67"/>
        <v>33.280262472124349</v>
      </c>
      <c r="AE66" s="124">
        <f t="shared" si="67"/>
        <v>34.105612981433033</v>
      </c>
      <c r="AF66" s="124">
        <f t="shared" si="67"/>
        <v>34.958253305968853</v>
      </c>
      <c r="AG66" s="124">
        <f t="shared" si="67"/>
        <v>35.867167891924041</v>
      </c>
      <c r="AH66" s="124">
        <f t="shared" si="67"/>
        <v>36.620378417654443</v>
      </c>
      <c r="AI66" s="124">
        <f t="shared" si="67"/>
        <v>37.352785986007532</v>
      </c>
      <c r="AJ66" s="124">
        <f t="shared" si="67"/>
        <v>38.099841705727684</v>
      </c>
      <c r="AK66" s="124">
        <f t="shared" si="67"/>
        <v>38.861838539842239</v>
      </c>
      <c r="AL66" s="15"/>
    </row>
    <row r="67" spans="1:38" ht="31.5" x14ac:dyDescent="0.25">
      <c r="A67" s="56" t="s">
        <v>108</v>
      </c>
      <c r="B67" s="5">
        <v>5</v>
      </c>
      <c r="C67" s="11">
        <f>Parameters!$D$17</f>
        <v>0.26</v>
      </c>
      <c r="D67" s="5">
        <v>12</v>
      </c>
      <c r="E67" s="11">
        <f>Parameters!$D$19</f>
        <v>0.31</v>
      </c>
      <c r="F67" s="5"/>
      <c r="G67" s="11"/>
      <c r="H67" s="5"/>
      <c r="I67" s="11"/>
      <c r="J67" s="5">
        <v>15</v>
      </c>
      <c r="K67" s="43">
        <f>Parameters!$D$25</f>
        <v>0.28999999999999998</v>
      </c>
      <c r="L67" s="4">
        <v>7</v>
      </c>
      <c r="M67" s="9">
        <f>Parameters!$D$27</f>
        <v>0.28999999999999998</v>
      </c>
      <c r="N67" s="3"/>
      <c r="O67" s="8"/>
      <c r="P67" s="8"/>
      <c r="Q67" s="3"/>
      <c r="R67" s="8"/>
      <c r="S67" s="30"/>
      <c r="T67" s="30"/>
      <c r="U67" s="30"/>
      <c r="V67" s="30"/>
      <c r="W67" s="74">
        <f t="shared" si="49"/>
        <v>12.54</v>
      </c>
      <c r="X67" s="124">
        <f t="shared" si="3"/>
        <v>12.54</v>
      </c>
      <c r="Y67" s="124">
        <f t="shared" si="50"/>
        <v>12.571349999999999</v>
      </c>
      <c r="Z67" s="124">
        <f t="shared" ref="Z67:AK67" si="68">Y67*(1+Y$3)</f>
        <v>12.414208125</v>
      </c>
      <c r="AA67" s="124">
        <f t="shared" si="68"/>
        <v>12.56814430575</v>
      </c>
      <c r="AB67" s="124">
        <f t="shared" si="68"/>
        <v>13.780970231254875</v>
      </c>
      <c r="AC67" s="124">
        <f t="shared" si="68"/>
        <v>14.257791801256293</v>
      </c>
      <c r="AD67" s="124">
        <f t="shared" si="68"/>
        <v>14.648455296610717</v>
      </c>
      <c r="AE67" s="124">
        <f t="shared" si="68"/>
        <v>15.011736987966662</v>
      </c>
      <c r="AF67" s="124">
        <f t="shared" si="68"/>
        <v>15.387030412665828</v>
      </c>
      <c r="AG67" s="124">
        <f t="shared" si="68"/>
        <v>15.787093203395139</v>
      </c>
      <c r="AH67" s="124">
        <f t="shared" si="68"/>
        <v>16.118622160666437</v>
      </c>
      <c r="AI67" s="124">
        <f t="shared" si="68"/>
        <v>16.440994603879766</v>
      </c>
      <c r="AJ67" s="124">
        <f t="shared" si="68"/>
        <v>16.769814495957363</v>
      </c>
      <c r="AK67" s="124">
        <f t="shared" si="68"/>
        <v>17.105210785876508</v>
      </c>
      <c r="AL67" s="15"/>
    </row>
    <row r="68" spans="1:38" ht="31.5" x14ac:dyDescent="0.25">
      <c r="A68" s="56" t="s">
        <v>109</v>
      </c>
      <c r="B68" s="5">
        <v>5</v>
      </c>
      <c r="C68" s="11">
        <f>Parameters!$D$17</f>
        <v>0.26</v>
      </c>
      <c r="D68" s="5">
        <v>12</v>
      </c>
      <c r="E68" s="11">
        <f>Parameters!$D$19</f>
        <v>0.31</v>
      </c>
      <c r="F68" s="5"/>
      <c r="G68" s="11"/>
      <c r="H68" s="5"/>
      <c r="I68" s="11"/>
      <c r="J68" s="5">
        <v>18</v>
      </c>
      <c r="K68" s="43">
        <f>Parameters!$D$25</f>
        <v>0.28999999999999998</v>
      </c>
      <c r="L68" s="4">
        <v>7</v>
      </c>
      <c r="M68" s="9">
        <f>Parameters!$D$27</f>
        <v>0.28999999999999998</v>
      </c>
      <c r="N68" s="3"/>
      <c r="O68" s="8"/>
      <c r="P68" s="8"/>
      <c r="Q68" s="3"/>
      <c r="R68" s="8"/>
      <c r="S68" s="30"/>
      <c r="T68" s="30"/>
      <c r="U68" s="30"/>
      <c r="V68" s="30"/>
      <c r="W68" s="74">
        <f t="shared" si="49"/>
        <v>13.496999999999998</v>
      </c>
      <c r="X68" s="124">
        <f t="shared" si="3"/>
        <v>13.496999999999998</v>
      </c>
      <c r="Y68" s="124">
        <f t="shared" si="50"/>
        <v>13.530742499999997</v>
      </c>
      <c r="Z68" s="124">
        <f t="shared" ref="Z68:AK68" si="69">Y68*(1+Y$3)</f>
        <v>13.361608218749998</v>
      </c>
      <c r="AA68" s="124">
        <f t="shared" si="69"/>
        <v>13.527292160662498</v>
      </c>
      <c r="AB68" s="124">
        <f t="shared" si="69"/>
        <v>14.832675854166428</v>
      </c>
      <c r="AC68" s="124">
        <f t="shared" si="69"/>
        <v>15.345886438720585</v>
      </c>
      <c r="AD68" s="124">
        <f t="shared" si="69"/>
        <v>15.766363727141531</v>
      </c>
      <c r="AE68" s="124">
        <f t="shared" si="69"/>
        <v>16.157369547574639</v>
      </c>
      <c r="AF68" s="124">
        <f t="shared" si="69"/>
        <v>16.561303786264002</v>
      </c>
      <c r="AG68" s="124">
        <f t="shared" si="69"/>
        <v>16.991897684706867</v>
      </c>
      <c r="AH68" s="124">
        <f t="shared" si="69"/>
        <v>17.348727536085711</v>
      </c>
      <c r="AI68" s="124">
        <f t="shared" si="69"/>
        <v>17.695702086807426</v>
      </c>
      <c r="AJ68" s="124">
        <f t="shared" si="69"/>
        <v>18.049616128543576</v>
      </c>
      <c r="AK68" s="124">
        <f t="shared" si="69"/>
        <v>18.410608451114449</v>
      </c>
      <c r="AL68" s="15"/>
    </row>
    <row r="69" spans="1:38" x14ac:dyDescent="0.25">
      <c r="A69" s="56" t="s">
        <v>161</v>
      </c>
      <c r="B69" s="2">
        <v>4</v>
      </c>
      <c r="C69" s="13">
        <f>Parameters!$D$17</f>
        <v>0.26</v>
      </c>
      <c r="D69" s="2">
        <v>5</v>
      </c>
      <c r="E69" s="13">
        <f>Parameters!$D$19</f>
        <v>0.31</v>
      </c>
      <c r="F69" s="2"/>
      <c r="G69" s="13"/>
      <c r="H69" s="2"/>
      <c r="I69" s="13"/>
      <c r="J69" s="2"/>
      <c r="K69" s="27"/>
      <c r="L69" s="26"/>
      <c r="M69" s="27"/>
      <c r="N69" s="26">
        <v>2</v>
      </c>
      <c r="O69" s="9">
        <f>Parameters!$D$29</f>
        <v>0.28999999999999998</v>
      </c>
      <c r="P69" s="8"/>
      <c r="Q69" s="3"/>
      <c r="R69" s="8"/>
      <c r="S69" s="37">
        <v>0.5</v>
      </c>
      <c r="T69" s="37"/>
      <c r="U69" s="37"/>
      <c r="V69" s="37"/>
      <c r="W69" s="74">
        <f t="shared" si="49"/>
        <v>3.4870000000000001</v>
      </c>
      <c r="X69" s="124">
        <f t="shared" si="3"/>
        <v>3.4870000000000001</v>
      </c>
      <c r="Y69" s="124">
        <f t="shared" si="50"/>
        <v>3.4957175</v>
      </c>
      <c r="Z69" s="124">
        <f t="shared" ref="Z69:AK69" si="70">Y69*(1+Y$3)</f>
        <v>3.4520210312500001</v>
      </c>
      <c r="AA69" s="124">
        <f t="shared" si="70"/>
        <v>3.4948260920375001</v>
      </c>
      <c r="AB69" s="124">
        <f t="shared" si="70"/>
        <v>3.8320768099191187</v>
      </c>
      <c r="AC69" s="124">
        <f t="shared" si="70"/>
        <v>3.9646666675423199</v>
      </c>
      <c r="AD69" s="124">
        <f t="shared" si="70"/>
        <v>4.0732985342329799</v>
      </c>
      <c r="AE69" s="124">
        <f t="shared" si="70"/>
        <v>4.1743163378819572</v>
      </c>
      <c r="AF69" s="124">
        <f t="shared" si="70"/>
        <v>4.2786742463290057</v>
      </c>
      <c r="AG69" s="124">
        <f t="shared" si="70"/>
        <v>4.38991977673356</v>
      </c>
      <c r="AH69" s="124">
        <f t="shared" si="70"/>
        <v>4.4821080920449647</v>
      </c>
      <c r="AI69" s="124">
        <f t="shared" si="70"/>
        <v>4.5717502538858641</v>
      </c>
      <c r="AJ69" s="124">
        <f t="shared" si="70"/>
        <v>4.6631852589635816</v>
      </c>
      <c r="AK69" s="124">
        <f t="shared" si="70"/>
        <v>4.7564489641428533</v>
      </c>
      <c r="AL69" s="15"/>
    </row>
    <row r="70" spans="1:38" x14ac:dyDescent="0.25">
      <c r="A70" s="50" t="s">
        <v>32</v>
      </c>
      <c r="B70" s="97"/>
      <c r="C70" s="73"/>
      <c r="D70" s="97"/>
      <c r="E70" s="73"/>
      <c r="F70" s="97"/>
      <c r="G70" s="73"/>
      <c r="H70" s="97"/>
      <c r="I70" s="73"/>
      <c r="J70" s="97"/>
      <c r="K70" s="73"/>
      <c r="L70" s="97"/>
      <c r="M70" s="73"/>
      <c r="N70" s="97"/>
      <c r="O70" s="73"/>
      <c r="P70" s="73"/>
      <c r="Q70" s="72"/>
      <c r="R70" s="72"/>
      <c r="S70" s="73"/>
      <c r="T70" s="72"/>
      <c r="U70" s="72"/>
      <c r="V70" s="72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15"/>
    </row>
    <row r="71" spans="1:38" x14ac:dyDescent="0.25">
      <c r="A71" s="51" t="s">
        <v>183</v>
      </c>
      <c r="B71" s="28">
        <v>5</v>
      </c>
      <c r="C71" s="13">
        <f>Parameters!$D$17</f>
        <v>0.26</v>
      </c>
      <c r="D71" s="28">
        <v>6</v>
      </c>
      <c r="E71" s="13">
        <f>Parameters!$D$19</f>
        <v>0.31</v>
      </c>
      <c r="F71" s="28"/>
      <c r="G71" s="13"/>
      <c r="H71" s="28">
        <v>50</v>
      </c>
      <c r="I71" s="11">
        <f>Parameters!$D$23</f>
        <v>0.28999999999999998</v>
      </c>
      <c r="J71" s="28">
        <v>10</v>
      </c>
      <c r="K71" s="43">
        <f>Parameters!$D$25</f>
        <v>0.28999999999999998</v>
      </c>
      <c r="L71" s="28">
        <v>5</v>
      </c>
      <c r="M71" s="9">
        <f>Parameters!$D$27</f>
        <v>0.28999999999999998</v>
      </c>
      <c r="N71" s="28">
        <v>5</v>
      </c>
      <c r="O71" s="9">
        <f>Parameters!$D$29</f>
        <v>0.28999999999999998</v>
      </c>
      <c r="P71" s="13">
        <v>2</v>
      </c>
      <c r="Q71" s="28"/>
      <c r="R71" s="13"/>
      <c r="S71" s="37">
        <v>0.5</v>
      </c>
      <c r="T71" s="37"/>
      <c r="U71" s="37"/>
      <c r="V71" s="37"/>
      <c r="W71" s="74">
        <f t="shared" ref="W71:W88" si="71">IF((B71*C71+D71*E71+F71*G71+H71*I71+J71*K71+L71*M71+N71*O71+P71+Q71*R71)=0,"",
                          ((B71*C71+D71*E71+F71*G71+H71*I71+J71*K71+L71*M71+N71*O71)*IF(U71&gt;0,U71,1)+P71+IF(Q71=0,1,Q71)*R71)*(1+Overhead_Common)*IF(V71&gt;0,V71,1))</f>
        <v>28.005999999999997</v>
      </c>
      <c r="X71" s="124">
        <f t="shared" ref="X71:X112" si="72">W71</f>
        <v>28.005999999999997</v>
      </c>
      <c r="Y71" s="124">
        <f t="shared" ref="Y71:Y88" si="73">X71*(1+X$3)</f>
        <v>28.076014999999995</v>
      </c>
      <c r="Z71" s="124">
        <f t="shared" ref="Z71:AK71" si="74">Y71*(1+Y$3)</f>
        <v>27.725064812499998</v>
      </c>
      <c r="AA71" s="124">
        <f t="shared" si="74"/>
        <v>28.068855616174996</v>
      </c>
      <c r="AB71" s="124">
        <f t="shared" si="74"/>
        <v>30.777500183135885</v>
      </c>
      <c r="AC71" s="124">
        <f t="shared" si="74"/>
        <v>31.842401689472386</v>
      </c>
      <c r="AD71" s="124">
        <f t="shared" si="74"/>
        <v>32.714883495763935</v>
      </c>
      <c r="AE71" s="124">
        <f t="shared" si="74"/>
        <v>33.526212606458877</v>
      </c>
      <c r="AF71" s="124">
        <f t="shared" si="74"/>
        <v>34.364367921620349</v>
      </c>
      <c r="AG71" s="124">
        <f t="shared" si="74"/>
        <v>35.257841487582482</v>
      </c>
      <c r="AH71" s="124">
        <f t="shared" si="74"/>
        <v>35.998256158821711</v>
      </c>
      <c r="AI71" s="124">
        <f t="shared" si="74"/>
        <v>36.718221281998147</v>
      </c>
      <c r="AJ71" s="124">
        <f t="shared" si="74"/>
        <v>37.452585707638114</v>
      </c>
      <c r="AK71" s="124">
        <f t="shared" si="74"/>
        <v>38.201637421790878</v>
      </c>
      <c r="AL71" s="15"/>
    </row>
    <row r="72" spans="1:38" x14ac:dyDescent="0.25">
      <c r="A72" s="51" t="s">
        <v>184</v>
      </c>
      <c r="B72" s="28">
        <v>8</v>
      </c>
      <c r="C72" s="13">
        <f>Parameters!$D$17</f>
        <v>0.26</v>
      </c>
      <c r="D72" s="28">
        <v>5</v>
      </c>
      <c r="E72" s="13">
        <f>Parameters!$D$19</f>
        <v>0.31</v>
      </c>
      <c r="F72" s="28"/>
      <c r="G72" s="13"/>
      <c r="H72" s="28">
        <v>50</v>
      </c>
      <c r="I72" s="11">
        <f>Parameters!$D$23</f>
        <v>0.28999999999999998</v>
      </c>
      <c r="J72" s="28">
        <v>15</v>
      </c>
      <c r="K72" s="43">
        <f>Parameters!$D$25</f>
        <v>0.28999999999999998</v>
      </c>
      <c r="L72" s="28">
        <v>8</v>
      </c>
      <c r="M72" s="9">
        <f>Parameters!$D$27</f>
        <v>0.28999999999999998</v>
      </c>
      <c r="N72" s="28">
        <v>5</v>
      </c>
      <c r="O72" s="9">
        <f>Parameters!$D$29</f>
        <v>0.28999999999999998</v>
      </c>
      <c r="P72" s="13">
        <v>2</v>
      </c>
      <c r="Q72" s="28"/>
      <c r="R72" s="13"/>
      <c r="S72" s="37">
        <v>0.5</v>
      </c>
      <c r="T72" s="37"/>
      <c r="U72" s="37"/>
      <c r="V72" s="37"/>
      <c r="W72" s="74">
        <f t="shared" si="71"/>
        <v>31.074999999999999</v>
      </c>
      <c r="X72" s="124">
        <f t="shared" si="72"/>
        <v>31.074999999999999</v>
      </c>
      <c r="Y72" s="124">
        <f t="shared" si="73"/>
        <v>31.152687499999999</v>
      </c>
      <c r="Z72" s="124">
        <f t="shared" ref="Z72:AK72" si="75">Y72*(1+Y$3)</f>
        <v>30.763278906250001</v>
      </c>
      <c r="AA72" s="124">
        <f t="shared" si="75"/>
        <v>31.144743564687499</v>
      </c>
      <c r="AB72" s="124">
        <f t="shared" si="75"/>
        <v>34.150211318679844</v>
      </c>
      <c r="AC72" s="124">
        <f t="shared" si="75"/>
        <v>35.331808630306163</v>
      </c>
      <c r="AD72" s="124">
        <f t="shared" si="75"/>
        <v>36.299900186776554</v>
      </c>
      <c r="AE72" s="124">
        <f t="shared" si="75"/>
        <v>37.200137711408608</v>
      </c>
      <c r="AF72" s="124">
        <f t="shared" si="75"/>
        <v>38.130141154193822</v>
      </c>
      <c r="AG72" s="124">
        <f t="shared" si="75"/>
        <v>39.121524824202865</v>
      </c>
      <c r="AH72" s="124">
        <f t="shared" si="75"/>
        <v>39.943076845511122</v>
      </c>
      <c r="AI72" s="124">
        <f t="shared" si="75"/>
        <v>40.741938382421345</v>
      </c>
      <c r="AJ72" s="124">
        <f t="shared" si="75"/>
        <v>41.55677715006977</v>
      </c>
      <c r="AK72" s="124">
        <f t="shared" si="75"/>
        <v>42.387912693071165</v>
      </c>
      <c r="AL72" s="15"/>
    </row>
    <row r="73" spans="1:38" x14ac:dyDescent="0.25">
      <c r="A73" s="51" t="s">
        <v>33</v>
      </c>
      <c r="B73" s="28">
        <v>8</v>
      </c>
      <c r="C73" s="13">
        <f>Parameters!$D$17</f>
        <v>0.26</v>
      </c>
      <c r="D73" s="28">
        <v>8</v>
      </c>
      <c r="E73" s="13">
        <f>Parameters!$D$19</f>
        <v>0.31</v>
      </c>
      <c r="F73" s="28"/>
      <c r="G73" s="13"/>
      <c r="H73" s="28">
        <v>50</v>
      </c>
      <c r="I73" s="11">
        <f>Parameters!$D$23</f>
        <v>0.28999999999999998</v>
      </c>
      <c r="J73" s="28">
        <v>5</v>
      </c>
      <c r="K73" s="43">
        <f>Parameters!$D$25</f>
        <v>0.28999999999999998</v>
      </c>
      <c r="L73" s="28"/>
      <c r="M73" s="13"/>
      <c r="N73" s="28">
        <v>5</v>
      </c>
      <c r="O73" s="9">
        <f>Parameters!$D$29</f>
        <v>0.28999999999999998</v>
      </c>
      <c r="P73" s="13"/>
      <c r="Q73" s="28"/>
      <c r="R73" s="13"/>
      <c r="S73" s="37">
        <v>0.5</v>
      </c>
      <c r="T73" s="37"/>
      <c r="U73" s="37"/>
      <c r="V73" s="37"/>
      <c r="W73" s="74">
        <f t="shared" si="71"/>
        <v>24.155999999999999</v>
      </c>
      <c r="X73" s="124">
        <f t="shared" si="72"/>
        <v>24.155999999999999</v>
      </c>
      <c r="Y73" s="124">
        <f t="shared" si="73"/>
        <v>24.216389999999997</v>
      </c>
      <c r="Z73" s="124">
        <f t="shared" ref="Z73:AK73" si="76">Y73*(1+Y$3)</f>
        <v>23.913685124999997</v>
      </c>
      <c r="AA73" s="124">
        <f t="shared" si="76"/>
        <v>24.210214820549997</v>
      </c>
      <c r="AB73" s="124">
        <f t="shared" si="76"/>
        <v>26.546500550733072</v>
      </c>
      <c r="AC73" s="124">
        <f t="shared" si="76"/>
        <v>27.465009469788434</v>
      </c>
      <c r="AD73" s="124">
        <f t="shared" si="76"/>
        <v>28.21755072926064</v>
      </c>
      <c r="AE73" s="124">
        <f t="shared" si="76"/>
        <v>28.917345987346302</v>
      </c>
      <c r="AF73" s="124">
        <f t="shared" si="76"/>
        <v>29.640279637029955</v>
      </c>
      <c r="AG73" s="124">
        <f t="shared" si="76"/>
        <v>30.410926907592735</v>
      </c>
      <c r="AH73" s="124">
        <f t="shared" si="76"/>
        <v>31.04955637265218</v>
      </c>
      <c r="AI73" s="124">
        <f t="shared" si="76"/>
        <v>31.670547500105226</v>
      </c>
      <c r="AJ73" s="124">
        <f t="shared" si="76"/>
        <v>32.303958450107331</v>
      </c>
      <c r="AK73" s="124">
        <f t="shared" si="76"/>
        <v>32.95003761910948</v>
      </c>
      <c r="AL73" s="15"/>
    </row>
    <row r="74" spans="1:38" x14ac:dyDescent="0.25">
      <c r="A74" s="51" t="s">
        <v>34</v>
      </c>
      <c r="B74" s="28">
        <v>4.333333333333333</v>
      </c>
      <c r="C74" s="13">
        <f>Parameters!$D$17</f>
        <v>0.26</v>
      </c>
      <c r="D74" s="28">
        <v>6</v>
      </c>
      <c r="E74" s="13">
        <f>Parameters!$D$19</f>
        <v>0.31</v>
      </c>
      <c r="F74" s="28"/>
      <c r="G74" s="13"/>
      <c r="H74" s="28"/>
      <c r="I74" s="13"/>
      <c r="J74" s="28"/>
      <c r="K74" s="13"/>
      <c r="L74" s="28">
        <v>2</v>
      </c>
      <c r="M74" s="9">
        <f>Parameters!$D$27</f>
        <v>0.28999999999999998</v>
      </c>
      <c r="N74" s="28">
        <v>0.5</v>
      </c>
      <c r="O74" s="9">
        <f>Parameters!$D$29</f>
        <v>0.28999999999999998</v>
      </c>
      <c r="P74" s="13">
        <v>2</v>
      </c>
      <c r="Q74" s="28"/>
      <c r="R74" s="13"/>
      <c r="S74" s="37">
        <v>0.5</v>
      </c>
      <c r="T74" s="37"/>
      <c r="U74" s="37"/>
      <c r="V74" s="37"/>
      <c r="W74" s="74">
        <f t="shared" si="71"/>
        <v>6.2828333333333335</v>
      </c>
      <c r="X74" s="124">
        <f t="shared" si="72"/>
        <v>6.2828333333333335</v>
      </c>
      <c r="Y74" s="124">
        <f t="shared" si="73"/>
        <v>6.2985404166666665</v>
      </c>
      <c r="Z74" s="124">
        <f t="shared" ref="Z74:AK74" si="77">Y74*(1+Y$3)</f>
        <v>6.2198086614583339</v>
      </c>
      <c r="AA74" s="124">
        <f t="shared" si="77"/>
        <v>6.2969342888604167</v>
      </c>
      <c r="AB74" s="124">
        <f t="shared" si="77"/>
        <v>6.9045884477354473</v>
      </c>
      <c r="AC74" s="124">
        <f t="shared" si="77"/>
        <v>7.1434872080270937</v>
      </c>
      <c r="AD74" s="124">
        <f t="shared" si="77"/>
        <v>7.3392187575270365</v>
      </c>
      <c r="AE74" s="124">
        <f t="shared" si="77"/>
        <v>7.5212313827137063</v>
      </c>
      <c r="AF74" s="124">
        <f t="shared" si="77"/>
        <v>7.7092621672815485</v>
      </c>
      <c r="AG74" s="124">
        <f t="shared" si="77"/>
        <v>7.9097029836308685</v>
      </c>
      <c r="AH74" s="124">
        <f t="shared" si="77"/>
        <v>8.0758067462871157</v>
      </c>
      <c r="AI74" s="124">
        <f t="shared" si="77"/>
        <v>8.2373228812128581</v>
      </c>
      <c r="AJ74" s="124">
        <f t="shared" si="77"/>
        <v>8.4020693388371157</v>
      </c>
      <c r="AK74" s="124">
        <f t="shared" si="77"/>
        <v>8.5701107256138584</v>
      </c>
      <c r="AL74" s="15"/>
    </row>
    <row r="75" spans="1:38" x14ac:dyDescent="0.25">
      <c r="A75" s="51" t="s">
        <v>35</v>
      </c>
      <c r="B75" s="28">
        <v>6</v>
      </c>
      <c r="C75" s="13">
        <f>Parameters!$D$17</f>
        <v>0.26</v>
      </c>
      <c r="D75" s="28">
        <v>6</v>
      </c>
      <c r="E75" s="13">
        <f>Parameters!$D$19</f>
        <v>0.31</v>
      </c>
      <c r="F75" s="28"/>
      <c r="G75" s="13"/>
      <c r="H75" s="28">
        <v>50</v>
      </c>
      <c r="I75" s="11">
        <f>Parameters!$D$23</f>
        <v>0.28999999999999998</v>
      </c>
      <c r="J75" s="28">
        <v>13</v>
      </c>
      <c r="K75" s="43">
        <f>Parameters!$D$25</f>
        <v>0.28999999999999998</v>
      </c>
      <c r="L75" s="28">
        <v>2</v>
      </c>
      <c r="M75" s="9">
        <f>Parameters!$D$27</f>
        <v>0.28999999999999998</v>
      </c>
      <c r="N75" s="28">
        <v>5.25</v>
      </c>
      <c r="O75" s="9">
        <f>Parameters!$D$29</f>
        <v>0.28999999999999998</v>
      </c>
      <c r="P75" s="13">
        <v>2</v>
      </c>
      <c r="Q75" s="28"/>
      <c r="R75" s="13"/>
      <c r="S75" s="37">
        <v>0.5</v>
      </c>
      <c r="T75" s="37"/>
      <c r="U75" s="37"/>
      <c r="V75" s="37"/>
      <c r="W75" s="74">
        <f t="shared" si="71"/>
        <v>28.371749999999999</v>
      </c>
      <c r="X75" s="124">
        <f t="shared" si="72"/>
        <v>28.371749999999999</v>
      </c>
      <c r="Y75" s="124">
        <f t="shared" si="73"/>
        <v>28.442679374999997</v>
      </c>
      <c r="Z75" s="124">
        <f t="shared" ref="Z75:AK75" si="78">Y75*(1+Y$3)</f>
        <v>28.0871458828125</v>
      </c>
      <c r="AA75" s="124">
        <f t="shared" si="78"/>
        <v>28.435426491759372</v>
      </c>
      <c r="AB75" s="124">
        <f t="shared" si="78"/>
        <v>31.179445148214153</v>
      </c>
      <c r="AC75" s="124">
        <f t="shared" si="78"/>
        <v>32.258253950342365</v>
      </c>
      <c r="AD75" s="124">
        <f t="shared" si="78"/>
        <v>33.142130108581746</v>
      </c>
      <c r="AE75" s="124">
        <f t="shared" si="78"/>
        <v>33.964054935274568</v>
      </c>
      <c r="AF75" s="124">
        <f t="shared" si="78"/>
        <v>34.813156308656431</v>
      </c>
      <c r="AG75" s="124">
        <f t="shared" si="78"/>
        <v>35.718298372681502</v>
      </c>
      <c r="AH75" s="124">
        <f t="shared" si="78"/>
        <v>36.468382638507812</v>
      </c>
      <c r="AI75" s="124">
        <f t="shared" si="78"/>
        <v>37.19775029127797</v>
      </c>
      <c r="AJ75" s="124">
        <f t="shared" si="78"/>
        <v>37.941705297103532</v>
      </c>
      <c r="AK75" s="124">
        <f t="shared" si="78"/>
        <v>38.700539403045603</v>
      </c>
      <c r="AL75" s="15"/>
    </row>
    <row r="76" spans="1:38" x14ac:dyDescent="0.25">
      <c r="A76" s="51" t="s">
        <v>36</v>
      </c>
      <c r="B76" s="28">
        <v>5</v>
      </c>
      <c r="C76" s="13">
        <f>Parameters!$D$17</f>
        <v>0.26</v>
      </c>
      <c r="D76" s="28">
        <v>6</v>
      </c>
      <c r="E76" s="13">
        <f>Parameters!$D$19</f>
        <v>0.31</v>
      </c>
      <c r="F76" s="28"/>
      <c r="G76" s="13"/>
      <c r="H76" s="28">
        <v>50</v>
      </c>
      <c r="I76" s="11">
        <f>Parameters!$D$23</f>
        <v>0.28999999999999998</v>
      </c>
      <c r="J76" s="28">
        <v>10</v>
      </c>
      <c r="K76" s="43">
        <f>Parameters!$D$25</f>
        <v>0.28999999999999998</v>
      </c>
      <c r="L76" s="28">
        <v>5</v>
      </c>
      <c r="M76" s="9">
        <f>Parameters!$D$27</f>
        <v>0.28999999999999998</v>
      </c>
      <c r="N76" s="28">
        <v>5</v>
      </c>
      <c r="O76" s="9">
        <f>Parameters!$D$29</f>
        <v>0.28999999999999998</v>
      </c>
      <c r="P76" s="13">
        <v>2</v>
      </c>
      <c r="Q76" s="28"/>
      <c r="R76" s="13"/>
      <c r="S76" s="37">
        <v>0.5</v>
      </c>
      <c r="T76" s="37"/>
      <c r="U76" s="37"/>
      <c r="V76" s="37"/>
      <c r="W76" s="74">
        <f t="shared" si="71"/>
        <v>28.005999999999997</v>
      </c>
      <c r="X76" s="124">
        <f t="shared" si="72"/>
        <v>28.005999999999997</v>
      </c>
      <c r="Y76" s="124">
        <f t="shared" si="73"/>
        <v>28.076014999999995</v>
      </c>
      <c r="Z76" s="124">
        <f t="shared" ref="Z76:AK76" si="79">Y76*(1+Y$3)</f>
        <v>27.725064812499998</v>
      </c>
      <c r="AA76" s="124">
        <f t="shared" si="79"/>
        <v>28.068855616174996</v>
      </c>
      <c r="AB76" s="124">
        <f t="shared" si="79"/>
        <v>30.777500183135885</v>
      </c>
      <c r="AC76" s="124">
        <f t="shared" si="79"/>
        <v>31.842401689472386</v>
      </c>
      <c r="AD76" s="124">
        <f t="shared" si="79"/>
        <v>32.714883495763935</v>
      </c>
      <c r="AE76" s="124">
        <f t="shared" si="79"/>
        <v>33.526212606458877</v>
      </c>
      <c r="AF76" s="124">
        <f t="shared" si="79"/>
        <v>34.364367921620349</v>
      </c>
      <c r="AG76" s="124">
        <f t="shared" si="79"/>
        <v>35.257841487582482</v>
      </c>
      <c r="AH76" s="124">
        <f t="shared" si="79"/>
        <v>35.998256158821711</v>
      </c>
      <c r="AI76" s="124">
        <f t="shared" si="79"/>
        <v>36.718221281998147</v>
      </c>
      <c r="AJ76" s="124">
        <f t="shared" si="79"/>
        <v>37.452585707638114</v>
      </c>
      <c r="AK76" s="124">
        <f t="shared" si="79"/>
        <v>38.201637421790878</v>
      </c>
      <c r="AL76" s="15"/>
    </row>
    <row r="77" spans="1:38" x14ac:dyDescent="0.25">
      <c r="A77" s="51" t="s">
        <v>90</v>
      </c>
      <c r="B77" s="28">
        <v>5.333333333333333</v>
      </c>
      <c r="C77" s="13">
        <f>Parameters!$D$17</f>
        <v>0.26</v>
      </c>
      <c r="D77" s="28">
        <v>6</v>
      </c>
      <c r="E77" s="13">
        <f>Parameters!$D$19</f>
        <v>0.31</v>
      </c>
      <c r="F77" s="28"/>
      <c r="G77" s="13"/>
      <c r="H77" s="28">
        <v>50</v>
      </c>
      <c r="I77" s="11">
        <f>Parameters!$D$23</f>
        <v>0.28999999999999998</v>
      </c>
      <c r="J77" s="28">
        <v>5</v>
      </c>
      <c r="K77" s="43">
        <f>Parameters!$D$25</f>
        <v>0.28999999999999998</v>
      </c>
      <c r="L77" s="28">
        <v>3.5</v>
      </c>
      <c r="M77" s="9">
        <f>Parameters!$D$27</f>
        <v>0.28999999999999998</v>
      </c>
      <c r="N77" s="28">
        <v>5.25</v>
      </c>
      <c r="O77" s="9">
        <f>Parameters!$D$29</f>
        <v>0.28999999999999998</v>
      </c>
      <c r="P77" s="13">
        <v>2</v>
      </c>
      <c r="Q77" s="28"/>
      <c r="R77" s="13"/>
      <c r="S77" s="37">
        <v>0.5</v>
      </c>
      <c r="T77" s="37"/>
      <c r="U77" s="37"/>
      <c r="V77" s="37"/>
      <c r="W77" s="74">
        <f t="shared" si="71"/>
        <v>26.107583333333334</v>
      </c>
      <c r="X77" s="124">
        <f t="shared" si="72"/>
        <v>26.107583333333334</v>
      </c>
      <c r="Y77" s="124">
        <f t="shared" si="73"/>
        <v>26.172852291666665</v>
      </c>
      <c r="Z77" s="124">
        <f t="shared" ref="Z77:AK77" si="80">Y77*(1+Y$3)</f>
        <v>25.845691638020831</v>
      </c>
      <c r="AA77" s="124">
        <f t="shared" si="80"/>
        <v>26.166178214332287</v>
      </c>
      <c r="AB77" s="124">
        <f t="shared" si="80"/>
        <v>28.691214412015356</v>
      </c>
      <c r="AC77" s="124">
        <f t="shared" si="80"/>
        <v>29.683930430671086</v>
      </c>
      <c r="AD77" s="124">
        <f t="shared" si="80"/>
        <v>30.497270124471477</v>
      </c>
      <c r="AE77" s="124">
        <f t="shared" si="80"/>
        <v>31.253602423558366</v>
      </c>
      <c r="AF77" s="124">
        <f t="shared" si="80"/>
        <v>32.034942484147322</v>
      </c>
      <c r="AG77" s="124">
        <f t="shared" si="80"/>
        <v>32.867850988735157</v>
      </c>
      <c r="AH77" s="124">
        <f t="shared" si="80"/>
        <v>33.558075859498594</v>
      </c>
      <c r="AI77" s="124">
        <f t="shared" si="80"/>
        <v>34.229237376688566</v>
      </c>
      <c r="AJ77" s="124">
        <f t="shared" si="80"/>
        <v>34.913822124222335</v>
      </c>
      <c r="AK77" s="124">
        <f t="shared" si="80"/>
        <v>35.612098566706784</v>
      </c>
      <c r="AL77" s="15"/>
    </row>
    <row r="78" spans="1:38" x14ac:dyDescent="0.25">
      <c r="A78" s="51" t="s">
        <v>88</v>
      </c>
      <c r="B78" s="28">
        <v>6.5</v>
      </c>
      <c r="C78" s="13">
        <f>Parameters!$D$17</f>
        <v>0.26</v>
      </c>
      <c r="D78" s="28">
        <v>6</v>
      </c>
      <c r="E78" s="13">
        <f>Parameters!$D$19</f>
        <v>0.31</v>
      </c>
      <c r="F78" s="28"/>
      <c r="G78" s="13"/>
      <c r="H78" s="28">
        <v>50</v>
      </c>
      <c r="I78" s="11">
        <f>Parameters!$D$23</f>
        <v>0.28999999999999998</v>
      </c>
      <c r="J78" s="28">
        <v>16</v>
      </c>
      <c r="K78" s="43">
        <f>Parameters!$D$25</f>
        <v>0.28999999999999998</v>
      </c>
      <c r="L78" s="28">
        <v>3.5</v>
      </c>
      <c r="M78" s="9">
        <f>Parameters!$D$27</f>
        <v>0.28999999999999998</v>
      </c>
      <c r="N78" s="28">
        <v>10</v>
      </c>
      <c r="O78" s="9">
        <f>Parameters!$D$29</f>
        <v>0.28999999999999998</v>
      </c>
      <c r="P78" s="13">
        <v>2</v>
      </c>
      <c r="Q78" s="28"/>
      <c r="R78" s="13"/>
      <c r="S78" s="37">
        <v>0.5</v>
      </c>
      <c r="T78" s="37"/>
      <c r="U78" s="37"/>
      <c r="V78" s="37"/>
      <c r="W78" s="74">
        <f t="shared" si="71"/>
        <v>31.465499999999999</v>
      </c>
      <c r="X78" s="124">
        <f t="shared" si="72"/>
        <v>31.465499999999999</v>
      </c>
      <c r="Y78" s="124">
        <f t="shared" si="73"/>
        <v>31.544163749999996</v>
      </c>
      <c r="Z78" s="124">
        <f t="shared" ref="Z78:AK78" si="81">Y78*(1+Y$3)</f>
        <v>31.149861703124998</v>
      </c>
      <c r="AA78" s="124">
        <f t="shared" si="81"/>
        <v>31.536119988243748</v>
      </c>
      <c r="AB78" s="124">
        <f t="shared" si="81"/>
        <v>34.579355567109268</v>
      </c>
      <c r="AC78" s="124">
        <f t="shared" si="81"/>
        <v>35.775801269731247</v>
      </c>
      <c r="AD78" s="124">
        <f t="shared" si="81"/>
        <v>36.756058224521887</v>
      </c>
      <c r="AE78" s="124">
        <f t="shared" si="81"/>
        <v>37.66760846849003</v>
      </c>
      <c r="AF78" s="124">
        <f t="shared" si="81"/>
        <v>38.609298680202279</v>
      </c>
      <c r="AG78" s="124">
        <f t="shared" si="81"/>
        <v>39.613140445887538</v>
      </c>
      <c r="AH78" s="124">
        <f t="shared" si="81"/>
        <v>40.445016395251173</v>
      </c>
      <c r="AI78" s="124">
        <f t="shared" si="81"/>
        <v>41.253916723156195</v>
      </c>
      <c r="AJ78" s="124">
        <f t="shared" si="81"/>
        <v>42.078995057619316</v>
      </c>
      <c r="AK78" s="124">
        <f t="shared" si="81"/>
        <v>42.920574958771702</v>
      </c>
      <c r="AL78" s="15"/>
    </row>
    <row r="79" spans="1:38" x14ac:dyDescent="0.25">
      <c r="A79" s="51" t="s">
        <v>89</v>
      </c>
      <c r="B79" s="28">
        <v>10</v>
      </c>
      <c r="C79" s="13">
        <f>Parameters!$D$17</f>
        <v>0.26</v>
      </c>
      <c r="D79" s="28">
        <v>12</v>
      </c>
      <c r="E79" s="13">
        <f>Parameters!$D$19</f>
        <v>0.31</v>
      </c>
      <c r="F79" s="28"/>
      <c r="G79" s="13"/>
      <c r="H79" s="28">
        <v>50</v>
      </c>
      <c r="I79" s="11">
        <f>Parameters!$D$23</f>
        <v>0.28999999999999998</v>
      </c>
      <c r="J79" s="28">
        <v>20</v>
      </c>
      <c r="K79" s="43">
        <f>Parameters!$D$25</f>
        <v>0.28999999999999998</v>
      </c>
      <c r="L79" s="28">
        <v>5</v>
      </c>
      <c r="M79" s="9">
        <f>Parameters!$D$27</f>
        <v>0.28999999999999998</v>
      </c>
      <c r="N79" s="28">
        <v>15</v>
      </c>
      <c r="O79" s="9">
        <f>Parameters!$D$29</f>
        <v>0.28999999999999998</v>
      </c>
      <c r="P79" s="13">
        <v>2</v>
      </c>
      <c r="Q79" s="28"/>
      <c r="R79" s="13"/>
      <c r="S79" s="37">
        <v>0.5</v>
      </c>
      <c r="T79" s="37"/>
      <c r="U79" s="37"/>
      <c r="V79" s="37"/>
      <c r="W79" s="74">
        <f t="shared" si="71"/>
        <v>37.862000000000002</v>
      </c>
      <c r="X79" s="124">
        <f t="shared" si="72"/>
        <v>37.862000000000002</v>
      </c>
      <c r="Y79" s="124">
        <f t="shared" si="73"/>
        <v>37.956654999999998</v>
      </c>
      <c r="Z79" s="124">
        <f t="shared" ref="Z79:AK79" si="82">Y79*(1+Y$3)</f>
        <v>37.4821968125</v>
      </c>
      <c r="AA79" s="124">
        <f t="shared" si="82"/>
        <v>37.946976052974996</v>
      </c>
      <c r="AB79" s="124">
        <f t="shared" si="82"/>
        <v>41.608859242087085</v>
      </c>
      <c r="AC79" s="124">
        <f t="shared" si="82"/>
        <v>43.048525771863297</v>
      </c>
      <c r="AD79" s="124">
        <f t="shared" si="82"/>
        <v>44.228055378012357</v>
      </c>
      <c r="AE79" s="124">
        <f t="shared" si="82"/>
        <v>45.324911151387063</v>
      </c>
      <c r="AF79" s="124">
        <f t="shared" si="82"/>
        <v>46.458033930171737</v>
      </c>
      <c r="AG79" s="124">
        <f t="shared" si="82"/>
        <v>47.665942812356207</v>
      </c>
      <c r="AH79" s="124">
        <f t="shared" si="82"/>
        <v>48.66692761141568</v>
      </c>
      <c r="AI79" s="124">
        <f t="shared" si="82"/>
        <v>49.640266163643993</v>
      </c>
      <c r="AJ79" s="124">
        <f t="shared" si="82"/>
        <v>50.633071486916876</v>
      </c>
      <c r="AK79" s="124">
        <f t="shared" si="82"/>
        <v>51.645732916655213</v>
      </c>
      <c r="AL79" s="15"/>
    </row>
    <row r="80" spans="1:38" s="7" customFormat="1" x14ac:dyDescent="0.25">
      <c r="A80" s="51" t="s">
        <v>37</v>
      </c>
      <c r="B80" s="147">
        <v>6</v>
      </c>
      <c r="C80" s="13">
        <f>Parameters!$D$17</f>
        <v>0.26</v>
      </c>
      <c r="D80" s="28">
        <v>5</v>
      </c>
      <c r="E80" s="13">
        <f>Parameters!$D$19</f>
        <v>0.31</v>
      </c>
      <c r="F80" s="28"/>
      <c r="G80" s="13"/>
      <c r="H80" s="28">
        <v>50</v>
      </c>
      <c r="I80" s="11">
        <f>Parameters!$D$23</f>
        <v>0.28999999999999998</v>
      </c>
      <c r="J80" s="28">
        <v>15</v>
      </c>
      <c r="K80" s="43">
        <f>Parameters!$D$25</f>
        <v>0.28999999999999998</v>
      </c>
      <c r="L80" s="28">
        <v>2</v>
      </c>
      <c r="M80" s="9">
        <f>Parameters!$D$27</f>
        <v>0.28999999999999998</v>
      </c>
      <c r="N80" s="28">
        <v>5</v>
      </c>
      <c r="O80" s="9">
        <f>Parameters!$D$29</f>
        <v>0.28999999999999998</v>
      </c>
      <c r="P80" s="13">
        <v>2</v>
      </c>
      <c r="Q80" s="28"/>
      <c r="R80" s="13"/>
      <c r="S80" s="37">
        <v>0.5</v>
      </c>
      <c r="T80" s="37"/>
      <c r="U80" s="37"/>
      <c r="V80" s="37"/>
      <c r="W80" s="74">
        <f t="shared" si="71"/>
        <v>28.589000000000002</v>
      </c>
      <c r="X80" s="124">
        <f t="shared" si="72"/>
        <v>28.589000000000002</v>
      </c>
      <c r="Y80" s="124">
        <f t="shared" si="73"/>
        <v>28.660472500000001</v>
      </c>
      <c r="Z80" s="124">
        <f t="shared" ref="Z80:AK80" si="83">Y80*(1+Y$3)</f>
        <v>28.302216593750003</v>
      </c>
      <c r="AA80" s="124">
        <f t="shared" si="83"/>
        <v>28.653164079512504</v>
      </c>
      <c r="AB80" s="124">
        <f t="shared" si="83"/>
        <v>31.418194413185461</v>
      </c>
      <c r="AC80" s="124">
        <f t="shared" si="83"/>
        <v>32.505263939881679</v>
      </c>
      <c r="AD80" s="124">
        <f t="shared" si="83"/>
        <v>33.395908171834442</v>
      </c>
      <c r="AE80" s="124">
        <f t="shared" si="83"/>
        <v>34.224126694495936</v>
      </c>
      <c r="AF80" s="124">
        <f t="shared" si="83"/>
        <v>35.079729861858333</v>
      </c>
      <c r="AG80" s="124">
        <f t="shared" si="83"/>
        <v>35.991802838266651</v>
      </c>
      <c r="AH80" s="124">
        <f t="shared" si="83"/>
        <v>36.74763069787025</v>
      </c>
      <c r="AI80" s="124">
        <f t="shared" si="83"/>
        <v>37.482583311827653</v>
      </c>
      <c r="AJ80" s="124">
        <f t="shared" si="83"/>
        <v>38.232234978064206</v>
      </c>
      <c r="AK80" s="124">
        <f t="shared" si="83"/>
        <v>38.996879677625493</v>
      </c>
      <c r="AL80" s="15"/>
    </row>
    <row r="81" spans="1:38" s="7" customFormat="1" x14ac:dyDescent="0.25">
      <c r="A81" s="51" t="s">
        <v>38</v>
      </c>
      <c r="B81" s="147">
        <v>5</v>
      </c>
      <c r="C81" s="13">
        <f>Parameters!$D$17</f>
        <v>0.26</v>
      </c>
      <c r="D81" s="28">
        <v>2</v>
      </c>
      <c r="E81" s="13">
        <f>Parameters!$D$19</f>
        <v>0.31</v>
      </c>
      <c r="F81" s="28"/>
      <c r="G81" s="13"/>
      <c r="H81" s="28"/>
      <c r="I81" s="13"/>
      <c r="J81" s="28"/>
      <c r="K81" s="13"/>
      <c r="L81" s="28">
        <v>2</v>
      </c>
      <c r="M81" s="9">
        <f>Parameters!$D$27</f>
        <v>0.28999999999999998</v>
      </c>
      <c r="N81" s="28"/>
      <c r="O81" s="13"/>
      <c r="P81" s="13">
        <v>2</v>
      </c>
      <c r="Q81" s="28"/>
      <c r="R81" s="13"/>
      <c r="S81" s="37">
        <v>0.5</v>
      </c>
      <c r="T81" s="37"/>
      <c r="U81" s="37"/>
      <c r="V81" s="37"/>
      <c r="W81" s="74">
        <f t="shared" si="71"/>
        <v>4.95</v>
      </c>
      <c r="X81" s="124">
        <f t="shared" si="72"/>
        <v>4.95</v>
      </c>
      <c r="Y81" s="124">
        <f t="shared" si="73"/>
        <v>4.9623749999999998</v>
      </c>
      <c r="Z81" s="124">
        <f t="shared" ref="Z81:AK81" si="84">Y81*(1+Y$3)</f>
        <v>4.9003453124999998</v>
      </c>
      <c r="AA81" s="124">
        <f t="shared" si="84"/>
        <v>4.9611095943749994</v>
      </c>
      <c r="AB81" s="124">
        <f t="shared" si="84"/>
        <v>5.4398566702321869</v>
      </c>
      <c r="AC81" s="124">
        <f t="shared" si="84"/>
        <v>5.6280757110222206</v>
      </c>
      <c r="AD81" s="124">
        <f t="shared" si="84"/>
        <v>5.78228498550423</v>
      </c>
      <c r="AE81" s="124">
        <f t="shared" si="84"/>
        <v>5.9256856531447344</v>
      </c>
      <c r="AF81" s="124">
        <f t="shared" si="84"/>
        <v>6.0738277944733525</v>
      </c>
      <c r="AG81" s="124">
        <f t="shared" si="84"/>
        <v>6.2317473171296598</v>
      </c>
      <c r="AH81" s="124">
        <f t="shared" si="84"/>
        <v>6.3626140107893825</v>
      </c>
      <c r="AI81" s="124">
        <f t="shared" si="84"/>
        <v>6.4898662910051703</v>
      </c>
      <c r="AJ81" s="124">
        <f t="shared" si="84"/>
        <v>6.6196636168252736</v>
      </c>
      <c r="AK81" s="124">
        <f t="shared" si="84"/>
        <v>6.7520568891617794</v>
      </c>
      <c r="AL81" s="15"/>
    </row>
    <row r="82" spans="1:38" s="7" customFormat="1" x14ac:dyDescent="0.25">
      <c r="A82" s="51" t="s">
        <v>39</v>
      </c>
      <c r="B82" s="147">
        <v>6</v>
      </c>
      <c r="C82" s="13">
        <f>Parameters!$D$17</f>
        <v>0.26</v>
      </c>
      <c r="D82" s="28">
        <v>6</v>
      </c>
      <c r="E82" s="13">
        <f>Parameters!$D$19</f>
        <v>0.31</v>
      </c>
      <c r="F82" s="28"/>
      <c r="G82" s="13"/>
      <c r="H82" s="28">
        <v>50</v>
      </c>
      <c r="I82" s="11">
        <f>Parameters!$D$23</f>
        <v>0.28999999999999998</v>
      </c>
      <c r="J82" s="28">
        <v>12</v>
      </c>
      <c r="K82" s="43">
        <f>Parameters!$D$25</f>
        <v>0.28999999999999998</v>
      </c>
      <c r="L82" s="28">
        <v>2</v>
      </c>
      <c r="M82" s="9">
        <f>Parameters!$D$27</f>
        <v>0.28999999999999998</v>
      </c>
      <c r="N82" s="28">
        <v>5</v>
      </c>
      <c r="O82" s="9">
        <f>Parameters!$D$29</f>
        <v>0.28999999999999998</v>
      </c>
      <c r="P82" s="13">
        <v>2</v>
      </c>
      <c r="Q82" s="28"/>
      <c r="R82" s="13"/>
      <c r="S82" s="37">
        <v>0.5</v>
      </c>
      <c r="T82" s="37"/>
      <c r="U82" s="37"/>
      <c r="V82" s="37"/>
      <c r="W82" s="74">
        <f t="shared" si="71"/>
        <v>27.972999999999999</v>
      </c>
      <c r="X82" s="124">
        <f t="shared" si="72"/>
        <v>27.972999999999999</v>
      </c>
      <c r="Y82" s="124">
        <f t="shared" si="73"/>
        <v>28.042932499999999</v>
      </c>
      <c r="Z82" s="124">
        <f t="shared" ref="Z82:AK82" si="85">Y82*(1+Y$3)</f>
        <v>27.692395843749999</v>
      </c>
      <c r="AA82" s="124">
        <f t="shared" si="85"/>
        <v>28.035781552212498</v>
      </c>
      <c r="AB82" s="124">
        <f t="shared" si="85"/>
        <v>30.741234472001004</v>
      </c>
      <c r="AC82" s="124">
        <f t="shared" si="85"/>
        <v>31.804881184732238</v>
      </c>
      <c r="AD82" s="124">
        <f t="shared" si="85"/>
        <v>32.676334929193906</v>
      </c>
      <c r="AE82" s="124">
        <f t="shared" si="85"/>
        <v>33.486708035437914</v>
      </c>
      <c r="AF82" s="124">
        <f t="shared" si="85"/>
        <v>34.323875736323856</v>
      </c>
      <c r="AG82" s="124">
        <f t="shared" si="85"/>
        <v>35.216296505468279</v>
      </c>
      <c r="AH82" s="124">
        <f t="shared" si="85"/>
        <v>35.955838732083109</v>
      </c>
      <c r="AI82" s="124">
        <f t="shared" si="85"/>
        <v>36.674955506724771</v>
      </c>
      <c r="AJ82" s="124">
        <f t="shared" si="85"/>
        <v>37.408454616859267</v>
      </c>
      <c r="AK82" s="124">
        <f t="shared" si="85"/>
        <v>38.156623709196452</v>
      </c>
      <c r="AL82" s="15"/>
    </row>
    <row r="83" spans="1:38" s="7" customFormat="1" x14ac:dyDescent="0.25">
      <c r="A83" s="56" t="s">
        <v>110</v>
      </c>
      <c r="B83" s="149">
        <v>3</v>
      </c>
      <c r="C83" s="13">
        <f>Parameters!$D$17</f>
        <v>0.26</v>
      </c>
      <c r="D83" s="28">
        <v>5</v>
      </c>
      <c r="E83" s="13">
        <f>Parameters!$D$19</f>
        <v>0.31</v>
      </c>
      <c r="F83" s="28"/>
      <c r="G83" s="13"/>
      <c r="H83" s="28"/>
      <c r="I83" s="13"/>
      <c r="J83" s="28"/>
      <c r="K83" s="13"/>
      <c r="L83" s="28"/>
      <c r="M83" s="13"/>
      <c r="N83" s="28">
        <v>2</v>
      </c>
      <c r="O83" s="9">
        <f>Parameters!$D$29</f>
        <v>0.28999999999999998</v>
      </c>
      <c r="P83" s="13"/>
      <c r="Q83" s="28"/>
      <c r="R83" s="13"/>
      <c r="S83" s="37">
        <v>0.5</v>
      </c>
      <c r="T83" s="37"/>
      <c r="U83" s="37"/>
      <c r="V83" s="37"/>
      <c r="W83" s="74">
        <f t="shared" si="71"/>
        <v>3.2010000000000005</v>
      </c>
      <c r="X83" s="124">
        <f t="shared" si="72"/>
        <v>3.2010000000000005</v>
      </c>
      <c r="Y83" s="124">
        <f t="shared" si="73"/>
        <v>3.2090025000000004</v>
      </c>
      <c r="Z83" s="124">
        <f t="shared" ref="Z83:AK83" si="86">Y83*(1+Y$3)</f>
        <v>3.1688899687500007</v>
      </c>
      <c r="AA83" s="124">
        <f t="shared" si="86"/>
        <v>3.2081842043625008</v>
      </c>
      <c r="AB83" s="124">
        <f t="shared" si="86"/>
        <v>3.5177739800834824</v>
      </c>
      <c r="AC83" s="124">
        <f t="shared" si="86"/>
        <v>3.6394889597943707</v>
      </c>
      <c r="AD83" s="124">
        <f t="shared" si="86"/>
        <v>3.739210957292737</v>
      </c>
      <c r="AE83" s="124">
        <f t="shared" si="86"/>
        <v>3.8319433890335968</v>
      </c>
      <c r="AF83" s="124">
        <f t="shared" si="86"/>
        <v>3.9277419737594363</v>
      </c>
      <c r="AG83" s="124">
        <f t="shared" si="86"/>
        <v>4.0298632650771822</v>
      </c>
      <c r="AH83" s="124">
        <f t="shared" si="86"/>
        <v>4.1144903936438029</v>
      </c>
      <c r="AI83" s="124">
        <f t="shared" si="86"/>
        <v>4.1967802015166793</v>
      </c>
      <c r="AJ83" s="124">
        <f t="shared" si="86"/>
        <v>4.2807158055470129</v>
      </c>
      <c r="AK83" s="124">
        <f t="shared" si="86"/>
        <v>4.3663301216579535</v>
      </c>
      <c r="AL83" s="15"/>
    </row>
    <row r="84" spans="1:38" s="7" customFormat="1" x14ac:dyDescent="0.25">
      <c r="A84" s="56" t="s">
        <v>115</v>
      </c>
      <c r="B84" s="147">
        <v>3</v>
      </c>
      <c r="C84" s="13">
        <f>Parameters!$D$17</f>
        <v>0.26</v>
      </c>
      <c r="D84" s="28">
        <v>5</v>
      </c>
      <c r="E84" s="13">
        <f>Parameters!$D$19</f>
        <v>0.31</v>
      </c>
      <c r="F84" s="28"/>
      <c r="G84" s="13"/>
      <c r="H84" s="28"/>
      <c r="I84" s="13"/>
      <c r="J84" s="28"/>
      <c r="K84" s="13"/>
      <c r="L84" s="28"/>
      <c r="M84" s="13"/>
      <c r="N84" s="28"/>
      <c r="O84" s="13"/>
      <c r="P84" s="13"/>
      <c r="Q84" s="28"/>
      <c r="R84" s="13"/>
      <c r="S84" s="37">
        <v>0.5</v>
      </c>
      <c r="T84" s="37"/>
      <c r="U84" s="37"/>
      <c r="V84" s="37"/>
      <c r="W84" s="74">
        <f t="shared" si="71"/>
        <v>2.5630000000000002</v>
      </c>
      <c r="X84" s="124">
        <f t="shared" si="72"/>
        <v>2.5630000000000002</v>
      </c>
      <c r="Y84" s="124">
        <f t="shared" si="73"/>
        <v>2.5694075000000001</v>
      </c>
      <c r="Z84" s="124">
        <f t="shared" ref="Z84:AK84" si="87">Y84*(1+Y$3)</f>
        <v>2.5372899062500003</v>
      </c>
      <c r="AA84" s="124">
        <f t="shared" si="87"/>
        <v>2.5687523010875002</v>
      </c>
      <c r="AB84" s="124">
        <f t="shared" si="87"/>
        <v>2.8166368981424439</v>
      </c>
      <c r="AC84" s="124">
        <f t="shared" si="87"/>
        <v>2.9140925348181725</v>
      </c>
      <c r="AD84" s="124">
        <f t="shared" si="87"/>
        <v>2.9939386702721906</v>
      </c>
      <c r="AE84" s="124">
        <f t="shared" si="87"/>
        <v>3.0681883492949407</v>
      </c>
      <c r="AF84" s="124">
        <f t="shared" si="87"/>
        <v>3.1448930580273138</v>
      </c>
      <c r="AG84" s="124">
        <f t="shared" si="87"/>
        <v>3.2266602775360238</v>
      </c>
      <c r="AH84" s="124">
        <f t="shared" si="87"/>
        <v>3.2944201433642801</v>
      </c>
      <c r="AI84" s="124">
        <f t="shared" si="87"/>
        <v>3.3603085462315656</v>
      </c>
      <c r="AJ84" s="124">
        <f t="shared" si="87"/>
        <v>3.427514717156197</v>
      </c>
      <c r="AK84" s="124">
        <f t="shared" si="87"/>
        <v>3.4960650114993213</v>
      </c>
      <c r="AL84" s="15"/>
    </row>
    <row r="85" spans="1:38" s="7" customFormat="1" x14ac:dyDescent="0.25">
      <c r="A85" s="56" t="s">
        <v>114</v>
      </c>
      <c r="B85" s="147">
        <v>5</v>
      </c>
      <c r="C85" s="13">
        <f>Parameters!$D$17</f>
        <v>0.26</v>
      </c>
      <c r="D85" s="28">
        <v>15</v>
      </c>
      <c r="E85" s="13">
        <f>Parameters!$D$19</f>
        <v>0.31</v>
      </c>
      <c r="F85" s="28"/>
      <c r="G85" s="13"/>
      <c r="H85" s="28">
        <v>50</v>
      </c>
      <c r="I85" s="11">
        <f>Parameters!$D$23</f>
        <v>0.28999999999999998</v>
      </c>
      <c r="J85" s="28"/>
      <c r="K85" s="13"/>
      <c r="L85" s="28">
        <v>10</v>
      </c>
      <c r="M85" s="9">
        <f>Parameters!$D$27</f>
        <v>0.28999999999999998</v>
      </c>
      <c r="N85" s="28">
        <v>5</v>
      </c>
      <c r="O85" s="9">
        <f>Parameters!$D$29</f>
        <v>0.28999999999999998</v>
      </c>
      <c r="P85" s="13"/>
      <c r="Q85" s="28"/>
      <c r="R85" s="13"/>
      <c r="S85" s="30"/>
      <c r="T85" s="30"/>
      <c r="U85" s="30"/>
      <c r="V85" s="30"/>
      <c r="W85" s="74">
        <f t="shared" si="71"/>
        <v>27.279999999999998</v>
      </c>
      <c r="X85" s="124">
        <f t="shared" si="72"/>
        <v>27.279999999999998</v>
      </c>
      <c r="Y85" s="124">
        <f t="shared" si="73"/>
        <v>27.348199999999995</v>
      </c>
      <c r="Z85" s="124">
        <f t="shared" ref="Z85:AK85" si="88">Y85*(1+Y$3)</f>
        <v>27.006347499999997</v>
      </c>
      <c r="AA85" s="124">
        <f t="shared" si="88"/>
        <v>27.341226208999995</v>
      </c>
      <c r="AB85" s="124">
        <f t="shared" si="88"/>
        <v>29.979654538168496</v>
      </c>
      <c r="AC85" s="124">
        <f t="shared" si="88"/>
        <v>31.016950585189125</v>
      </c>
      <c r="AD85" s="124">
        <f t="shared" si="88"/>
        <v>31.866815031223311</v>
      </c>
      <c r="AE85" s="124">
        <f t="shared" si="88"/>
        <v>32.65711204399765</v>
      </c>
      <c r="AF85" s="124">
        <f t="shared" si="88"/>
        <v>33.473539845097591</v>
      </c>
      <c r="AG85" s="124">
        <f t="shared" si="88"/>
        <v>34.34385188107013</v>
      </c>
      <c r="AH85" s="124">
        <f t="shared" si="88"/>
        <v>35.065072770572598</v>
      </c>
      <c r="AI85" s="124">
        <f t="shared" si="88"/>
        <v>35.766374225984052</v>
      </c>
      <c r="AJ85" s="124">
        <f t="shared" si="88"/>
        <v>36.481701710503735</v>
      </c>
      <c r="AK85" s="124">
        <f t="shared" si="88"/>
        <v>37.211335744713807</v>
      </c>
      <c r="AL85" s="15"/>
    </row>
    <row r="86" spans="1:38" x14ac:dyDescent="0.25">
      <c r="A86" s="56" t="s">
        <v>111</v>
      </c>
      <c r="B86" s="147">
        <v>5</v>
      </c>
      <c r="C86" s="13">
        <f>Parameters!$D$17</f>
        <v>0.26</v>
      </c>
      <c r="D86" s="28">
        <v>15</v>
      </c>
      <c r="E86" s="13">
        <f>Parameters!$D$19</f>
        <v>0.31</v>
      </c>
      <c r="F86" s="28"/>
      <c r="G86" s="13"/>
      <c r="H86" s="28">
        <v>50</v>
      </c>
      <c r="I86" s="11">
        <f>Parameters!$D$23</f>
        <v>0.28999999999999998</v>
      </c>
      <c r="J86" s="28"/>
      <c r="K86" s="13"/>
      <c r="L86" s="28">
        <v>10</v>
      </c>
      <c r="M86" s="9">
        <f>Parameters!$D$27</f>
        <v>0.28999999999999998</v>
      </c>
      <c r="N86" s="28">
        <v>5</v>
      </c>
      <c r="O86" s="9">
        <f>Parameters!$D$29</f>
        <v>0.28999999999999998</v>
      </c>
      <c r="P86" s="13"/>
      <c r="Q86" s="28"/>
      <c r="R86" s="13"/>
      <c r="S86" s="30"/>
      <c r="T86" s="30"/>
      <c r="U86" s="30"/>
      <c r="V86" s="30"/>
      <c r="W86" s="74">
        <f t="shared" si="71"/>
        <v>27.279999999999998</v>
      </c>
      <c r="X86" s="124">
        <f t="shared" si="72"/>
        <v>27.279999999999998</v>
      </c>
      <c r="Y86" s="124">
        <f t="shared" si="73"/>
        <v>27.348199999999995</v>
      </c>
      <c r="Z86" s="124">
        <f t="shared" ref="Z86:AK86" si="89">Y86*(1+Y$3)</f>
        <v>27.006347499999997</v>
      </c>
      <c r="AA86" s="124">
        <f t="shared" si="89"/>
        <v>27.341226208999995</v>
      </c>
      <c r="AB86" s="124">
        <f t="shared" si="89"/>
        <v>29.979654538168496</v>
      </c>
      <c r="AC86" s="124">
        <f t="shared" si="89"/>
        <v>31.016950585189125</v>
      </c>
      <c r="AD86" s="124">
        <f t="shared" si="89"/>
        <v>31.866815031223311</v>
      </c>
      <c r="AE86" s="124">
        <f t="shared" si="89"/>
        <v>32.65711204399765</v>
      </c>
      <c r="AF86" s="124">
        <f t="shared" si="89"/>
        <v>33.473539845097591</v>
      </c>
      <c r="AG86" s="124">
        <f t="shared" si="89"/>
        <v>34.34385188107013</v>
      </c>
      <c r="AH86" s="124">
        <f t="shared" si="89"/>
        <v>35.065072770572598</v>
      </c>
      <c r="AI86" s="124">
        <f t="shared" si="89"/>
        <v>35.766374225984052</v>
      </c>
      <c r="AJ86" s="124">
        <f t="shared" si="89"/>
        <v>36.481701710503735</v>
      </c>
      <c r="AK86" s="124">
        <f t="shared" si="89"/>
        <v>37.211335744713807</v>
      </c>
      <c r="AL86" s="15"/>
    </row>
    <row r="87" spans="1:38" x14ac:dyDescent="0.25">
      <c r="A87" s="56" t="s">
        <v>112</v>
      </c>
      <c r="B87" s="147">
        <v>4.333333333333333</v>
      </c>
      <c r="C87" s="13">
        <f>Parameters!$D$17</f>
        <v>0.26</v>
      </c>
      <c r="D87" s="28">
        <v>9</v>
      </c>
      <c r="E87" s="13">
        <f>Parameters!$D$19</f>
        <v>0.31</v>
      </c>
      <c r="F87" s="28"/>
      <c r="G87" s="13"/>
      <c r="H87" s="28">
        <v>50</v>
      </c>
      <c r="I87" s="11">
        <f>Parameters!$D$23</f>
        <v>0.28999999999999998</v>
      </c>
      <c r="J87" s="28"/>
      <c r="K87" s="13"/>
      <c r="L87" s="28">
        <v>5.666666666666667</v>
      </c>
      <c r="M87" s="9">
        <f>Parameters!$D$27</f>
        <v>0.28999999999999998</v>
      </c>
      <c r="N87" s="28"/>
      <c r="O87" s="13"/>
      <c r="P87" s="13"/>
      <c r="Q87" s="28"/>
      <c r="R87" s="13"/>
      <c r="S87" s="30"/>
      <c r="T87" s="30"/>
      <c r="U87" s="30"/>
      <c r="V87" s="30"/>
      <c r="W87" s="74">
        <f t="shared" si="71"/>
        <v>22.065999999999999</v>
      </c>
      <c r="X87" s="124">
        <f t="shared" si="72"/>
        <v>22.065999999999999</v>
      </c>
      <c r="Y87" s="124">
        <f t="shared" si="73"/>
        <v>22.121164999999998</v>
      </c>
      <c r="Z87" s="124">
        <f t="shared" ref="Z87:AK87" si="90">Y87*(1+Y$3)</f>
        <v>21.8446504375</v>
      </c>
      <c r="AA87" s="124">
        <f t="shared" si="90"/>
        <v>22.115524102925001</v>
      </c>
      <c r="AB87" s="124">
        <f t="shared" si="90"/>
        <v>24.249672178857264</v>
      </c>
      <c r="AC87" s="124">
        <f t="shared" si="90"/>
        <v>25.088710836245724</v>
      </c>
      <c r="AD87" s="124">
        <f t="shared" si="90"/>
        <v>25.776141513158858</v>
      </c>
      <c r="AE87" s="124">
        <f t="shared" si="90"/>
        <v>26.415389822685196</v>
      </c>
      <c r="AF87" s="124">
        <f t="shared" si="90"/>
        <v>27.075774568252324</v>
      </c>
      <c r="AG87" s="124">
        <f t="shared" si="90"/>
        <v>27.779744707026886</v>
      </c>
      <c r="AH87" s="124">
        <f t="shared" si="90"/>
        <v>28.363119345874448</v>
      </c>
      <c r="AI87" s="124">
        <f t="shared" si="90"/>
        <v>28.930381732791936</v>
      </c>
      <c r="AJ87" s="124">
        <f t="shared" si="90"/>
        <v>29.508989367447775</v>
      </c>
      <c r="AK87" s="124">
        <f t="shared" si="90"/>
        <v>30.09916915479673</v>
      </c>
      <c r="AL87" s="15"/>
    </row>
    <row r="88" spans="1:38" x14ac:dyDescent="0.25">
      <c r="A88" s="56" t="s">
        <v>113</v>
      </c>
      <c r="B88" s="149">
        <v>5</v>
      </c>
      <c r="C88" s="13">
        <f>Parameters!$D$17</f>
        <v>0.26</v>
      </c>
      <c r="D88" s="28">
        <v>8.5</v>
      </c>
      <c r="E88" s="13">
        <f>Parameters!$D$19</f>
        <v>0.31</v>
      </c>
      <c r="F88" s="28"/>
      <c r="G88" s="13"/>
      <c r="H88" s="28"/>
      <c r="I88" s="13"/>
      <c r="J88" s="28"/>
      <c r="K88" s="13"/>
      <c r="L88" s="28">
        <v>5</v>
      </c>
      <c r="M88" s="9">
        <f>Parameters!$D$27</f>
        <v>0.28999999999999998</v>
      </c>
      <c r="N88" s="28">
        <v>4</v>
      </c>
      <c r="O88" s="9">
        <f>Parameters!$D$29</f>
        <v>0.28999999999999998</v>
      </c>
      <c r="P88" s="13"/>
      <c r="Q88" s="28"/>
      <c r="R88" s="13"/>
      <c r="S88" s="30"/>
      <c r="T88" s="30"/>
      <c r="U88" s="30"/>
      <c r="V88" s="30"/>
      <c r="W88" s="74">
        <f t="shared" si="71"/>
        <v>7.1995000000000005</v>
      </c>
      <c r="X88" s="124">
        <f t="shared" si="72"/>
        <v>7.1995000000000005</v>
      </c>
      <c r="Y88" s="124">
        <f t="shared" si="73"/>
        <v>7.2174987499999999</v>
      </c>
      <c r="Z88" s="124">
        <f t="shared" ref="Z88:AK88" si="91">Y88*(1+Y$3)</f>
        <v>7.1272800156249998</v>
      </c>
      <c r="AA88" s="124">
        <f t="shared" si="91"/>
        <v>7.2156582878187496</v>
      </c>
      <c r="AB88" s="124">
        <f t="shared" si="91"/>
        <v>7.9119693125932589</v>
      </c>
      <c r="AC88" s="124">
        <f t="shared" si="91"/>
        <v>8.185723450808986</v>
      </c>
      <c r="AD88" s="124">
        <f t="shared" si="91"/>
        <v>8.4100122733611524</v>
      </c>
      <c r="AE88" s="124">
        <f t="shared" si="91"/>
        <v>8.6185805777405076</v>
      </c>
      <c r="AF88" s="124">
        <f t="shared" si="91"/>
        <v>8.8340450921840201</v>
      </c>
      <c r="AG88" s="124">
        <f t="shared" si="91"/>
        <v>9.0637302645808049</v>
      </c>
      <c r="AH88" s="124">
        <f t="shared" si="91"/>
        <v>9.2540686001370016</v>
      </c>
      <c r="AI88" s="124">
        <f t="shared" si="91"/>
        <v>9.4391499721397416</v>
      </c>
      <c r="AJ88" s="124">
        <f t="shared" si="91"/>
        <v>9.6279329715825366</v>
      </c>
      <c r="AK88" s="124">
        <f t="shared" si="91"/>
        <v>9.8204916310141872</v>
      </c>
      <c r="AL88" s="15"/>
    </row>
    <row r="89" spans="1:38" x14ac:dyDescent="0.25">
      <c r="A89" s="50" t="s">
        <v>40</v>
      </c>
      <c r="B89" s="97"/>
      <c r="C89" s="73"/>
      <c r="D89" s="97"/>
      <c r="E89" s="73"/>
      <c r="F89" s="97"/>
      <c r="G89" s="73"/>
      <c r="H89" s="97"/>
      <c r="I89" s="73"/>
      <c r="J89" s="97"/>
      <c r="K89" s="73"/>
      <c r="L89" s="97"/>
      <c r="M89" s="73"/>
      <c r="N89" s="97"/>
      <c r="O89" s="73"/>
      <c r="P89" s="73"/>
      <c r="Q89" s="72"/>
      <c r="R89" s="72"/>
      <c r="S89" s="73"/>
      <c r="T89" s="72"/>
      <c r="U89" s="72"/>
      <c r="V89" s="72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15"/>
    </row>
    <row r="90" spans="1:38" ht="60" x14ac:dyDescent="0.25">
      <c r="A90" s="51" t="s">
        <v>190</v>
      </c>
      <c r="B90" s="150">
        <v>20</v>
      </c>
      <c r="C90" s="11">
        <f>Parameters!$D$17</f>
        <v>0.26</v>
      </c>
      <c r="D90" s="25">
        <v>60</v>
      </c>
      <c r="E90" s="11">
        <f>Parameters!$D$19</f>
        <v>0.31</v>
      </c>
      <c r="F90" s="25">
        <v>66</v>
      </c>
      <c r="G90" s="11">
        <f>Parameters!$D$21</f>
        <v>0.33</v>
      </c>
      <c r="H90" s="25">
        <v>50</v>
      </c>
      <c r="I90" s="11">
        <f>Parameters!$D$23</f>
        <v>0.28999999999999998</v>
      </c>
      <c r="J90" s="25">
        <v>240</v>
      </c>
      <c r="K90" s="11">
        <f>Parameters!$D$25</f>
        <v>0.28999999999999998</v>
      </c>
      <c r="L90" s="25">
        <v>32</v>
      </c>
      <c r="M90" s="9">
        <f>Parameters!$D$27</f>
        <v>0.28999999999999998</v>
      </c>
      <c r="N90" s="25">
        <v>5</v>
      </c>
      <c r="O90" s="9">
        <f>Parameters!$D$29</f>
        <v>0.28999999999999998</v>
      </c>
      <c r="P90" s="13"/>
      <c r="Q90" s="28"/>
      <c r="R90" s="13"/>
      <c r="S90" s="30"/>
      <c r="T90" s="123" t="s">
        <v>357</v>
      </c>
      <c r="U90" s="30"/>
      <c r="V90" s="30">
        <f>1/Parameters!$B$4</f>
        <v>0.33333333333333331</v>
      </c>
      <c r="W90" s="74">
        <f t="shared" ref="W90:W99" si="92">IF((B90*C90+D90*E90+F90*G90+H90*I90+J90*K90+L90*M90+N90*O90+P90+Q90*R90)=0,"",
                          ((B90*C90+D90*E90+F90*G90+H90*I90+J90*K90+L90*M90+N90*O90)*IF(U90&gt;0,U90,1)+P90+IF(Q90=0,1,Q90)*R90)*(1+Overhead_Common)*IF(V90&gt;0,V90,1))</f>
        <v>51.483666666666672</v>
      </c>
      <c r="X90" s="124">
        <f t="shared" si="72"/>
        <v>51.483666666666672</v>
      </c>
      <c r="Y90" s="124">
        <f t="shared" ref="Y90:Y108" si="93">X90*(1+X$3)</f>
        <v>51.612375833333338</v>
      </c>
      <c r="Z90" s="124">
        <f t="shared" ref="Z90:AK90" si="94">Y90*(1+Y$3)</f>
        <v>50.967221135416672</v>
      </c>
      <c r="AA90" s="124">
        <f t="shared" si="94"/>
        <v>51.599214677495837</v>
      </c>
      <c r="AB90" s="124">
        <f t="shared" si="94"/>
        <v>56.578538893874189</v>
      </c>
      <c r="AC90" s="124">
        <f t="shared" si="94"/>
        <v>58.536156339602236</v>
      </c>
      <c r="AD90" s="124">
        <f t="shared" si="94"/>
        <v>60.140047023307346</v>
      </c>
      <c r="AE90" s="124">
        <f t="shared" si="94"/>
        <v>61.631520189485364</v>
      </c>
      <c r="AF90" s="124">
        <f t="shared" si="94"/>
        <v>63.172308194222495</v>
      </c>
      <c r="AG90" s="124">
        <f t="shared" si="94"/>
        <v>64.814788207272287</v>
      </c>
      <c r="AH90" s="124">
        <f t="shared" si="94"/>
        <v>66.175898759624999</v>
      </c>
      <c r="AI90" s="124">
        <f t="shared" si="94"/>
        <v>67.499416734817501</v>
      </c>
      <c r="AJ90" s="124">
        <f t="shared" si="94"/>
        <v>68.84940506951385</v>
      </c>
      <c r="AK90" s="124">
        <f t="shared" si="94"/>
        <v>70.226393170904132</v>
      </c>
      <c r="AL90" s="15"/>
    </row>
    <row r="91" spans="1:38" x14ac:dyDescent="0.25">
      <c r="A91" s="51" t="s">
        <v>413</v>
      </c>
      <c r="B91" s="25">
        <v>10</v>
      </c>
      <c r="C91" s="11">
        <f>Parameters!$D$17</f>
        <v>0.26</v>
      </c>
      <c r="D91" s="25">
        <v>5</v>
      </c>
      <c r="E91" s="11">
        <f>Parameters!$D$19</f>
        <v>0.31</v>
      </c>
      <c r="F91" s="25"/>
      <c r="G91" s="11"/>
      <c r="H91" s="25"/>
      <c r="I91" s="11"/>
      <c r="J91" s="25"/>
      <c r="K91" s="11"/>
      <c r="L91" s="25">
        <v>5</v>
      </c>
      <c r="M91" s="9">
        <f>Parameters!$D$27</f>
        <v>0.28999999999999998</v>
      </c>
      <c r="N91" s="25">
        <v>5</v>
      </c>
      <c r="O91" s="9">
        <f>Parameters!$D$29</f>
        <v>0.28999999999999998</v>
      </c>
      <c r="P91" s="13"/>
      <c r="Q91" s="28"/>
      <c r="R91" s="13"/>
      <c r="S91" s="30"/>
      <c r="T91" s="123"/>
      <c r="U91" s="30"/>
      <c r="V91" s="30"/>
      <c r="W91" s="74">
        <f t="shared" ref="W91" si="95">IF((B91*C91+D91*E91+F91*G91+H91*I91+J91*K91+L91*M91+N91*O91+P91+Q91*R91)=0,"",
                          ((B91*C91+D91*E91+F91*G91+H91*I91+J91*K91+L91*M91+N91*O91)*IF(U91&gt;0,U91,1)+P91+IF(Q91=0,1,Q91)*R91)*(1+Overhead_Common)*IF(V91&gt;0,V91,1))</f>
        <v>7.7550000000000017</v>
      </c>
      <c r="X91" s="124">
        <f t="shared" ref="X91" si="96">W91</f>
        <v>7.7550000000000017</v>
      </c>
      <c r="Y91" s="124">
        <f t="shared" ref="Y91" si="97">X91*(1+X$3)</f>
        <v>7.7743875000000013</v>
      </c>
      <c r="Z91" s="124">
        <f t="shared" ref="Z91" si="98">Y91*(1+Y$3)</f>
        <v>7.677207656250002</v>
      </c>
      <c r="AA91" s="124">
        <f t="shared" ref="AA91" si="99">Z91*(1+Z$3)</f>
        <v>7.7724050311875015</v>
      </c>
      <c r="AB91" s="124">
        <f t="shared" ref="AB91" si="100">AA91*(1+AA$3)</f>
        <v>8.5224421166970963</v>
      </c>
      <c r="AC91" s="124">
        <f t="shared" ref="AC91" si="101">AB91*(1+AB$3)</f>
        <v>8.8173186139348161</v>
      </c>
      <c r="AD91" s="124">
        <f t="shared" ref="AD91" si="102">AC91*(1+AC$3)</f>
        <v>9.0589131439566302</v>
      </c>
      <c r="AE91" s="124">
        <f t="shared" ref="AE91" si="103">AD91*(1+AD$3)</f>
        <v>9.2835741899267532</v>
      </c>
      <c r="AF91" s="124">
        <f t="shared" ref="AF91" si="104">AE91*(1+AE$3)</f>
        <v>9.515663544674922</v>
      </c>
      <c r="AG91" s="124">
        <f t="shared" ref="AG91" si="105">AF91*(1+AF$3)</f>
        <v>9.7630707968364696</v>
      </c>
      <c r="AH91" s="124">
        <f t="shared" ref="AH91" si="106">AG91*(1+AG$3)</f>
        <v>9.9680952835700349</v>
      </c>
      <c r="AI91" s="124">
        <f t="shared" ref="AI91" si="107">AH91*(1+AH$3)</f>
        <v>10.167457189241436</v>
      </c>
      <c r="AJ91" s="124">
        <f t="shared" ref="AJ91" si="108">AI91*(1+AI$3)</f>
        <v>10.370806333026264</v>
      </c>
      <c r="AK91" s="124">
        <f t="shared" ref="AK91" si="109">AJ91*(1+AJ$3)</f>
        <v>10.57822245968679</v>
      </c>
      <c r="AL91" s="15"/>
    </row>
    <row r="92" spans="1:38" x14ac:dyDescent="0.25">
      <c r="A92" s="51" t="s">
        <v>191</v>
      </c>
      <c r="B92" s="25">
        <v>5</v>
      </c>
      <c r="C92" s="11">
        <f>Parameters!$D$17</f>
        <v>0.26</v>
      </c>
      <c r="D92" s="25"/>
      <c r="E92" s="11"/>
      <c r="F92" s="25"/>
      <c r="G92" s="11"/>
      <c r="H92" s="25"/>
      <c r="I92" s="11"/>
      <c r="J92" s="25"/>
      <c r="K92" s="11"/>
      <c r="L92" s="25"/>
      <c r="M92" s="11"/>
      <c r="N92" s="25">
        <v>5</v>
      </c>
      <c r="O92" s="9">
        <f>Parameters!$D$29</f>
        <v>0.28999999999999998</v>
      </c>
      <c r="P92" s="13"/>
      <c r="Q92" s="28"/>
      <c r="R92" s="13"/>
      <c r="S92" s="37">
        <v>0.5</v>
      </c>
      <c r="T92" s="37"/>
      <c r="U92" s="37"/>
      <c r="V92" s="37"/>
      <c r="W92" s="74">
        <f t="shared" si="92"/>
        <v>3.0250000000000004</v>
      </c>
      <c r="X92" s="124">
        <f t="shared" si="72"/>
        <v>3.0250000000000004</v>
      </c>
      <c r="Y92" s="124">
        <f t="shared" si="93"/>
        <v>3.0325625</v>
      </c>
      <c r="Z92" s="124">
        <f t="shared" ref="Z92:AK92" si="110">Y92*(1+Y$3)</f>
        <v>2.99465546875</v>
      </c>
      <c r="AA92" s="124">
        <f t="shared" si="110"/>
        <v>3.0317891965624999</v>
      </c>
      <c r="AB92" s="124">
        <f t="shared" si="110"/>
        <v>3.3243568540307811</v>
      </c>
      <c r="AC92" s="124">
        <f t="shared" si="110"/>
        <v>3.4393796011802458</v>
      </c>
      <c r="AD92" s="124">
        <f t="shared" si="110"/>
        <v>3.5336186022525848</v>
      </c>
      <c r="AE92" s="124">
        <f t="shared" si="110"/>
        <v>3.6212523435884485</v>
      </c>
      <c r="AF92" s="124">
        <f t="shared" si="110"/>
        <v>3.7117836521781595</v>
      </c>
      <c r="AG92" s="124">
        <f t="shared" si="110"/>
        <v>3.8082900271347917</v>
      </c>
      <c r="AH92" s="124">
        <f t="shared" si="110"/>
        <v>3.888264117704622</v>
      </c>
      <c r="AI92" s="124">
        <f t="shared" si="110"/>
        <v>3.9660294000587144</v>
      </c>
      <c r="AJ92" s="124">
        <f t="shared" si="110"/>
        <v>4.0453499880598889</v>
      </c>
      <c r="AK92" s="124">
        <f t="shared" si="110"/>
        <v>4.1262569878210869</v>
      </c>
      <c r="AL92" s="15"/>
    </row>
    <row r="93" spans="1:38" x14ac:dyDescent="0.25">
      <c r="A93" s="51" t="s">
        <v>41</v>
      </c>
      <c r="B93" s="25">
        <v>5</v>
      </c>
      <c r="C93" s="11">
        <f>Parameters!$D$17</f>
        <v>0.26</v>
      </c>
      <c r="D93" s="25">
        <v>3</v>
      </c>
      <c r="E93" s="11">
        <f>Parameters!$D$19</f>
        <v>0.31</v>
      </c>
      <c r="F93" s="25"/>
      <c r="G93" s="11"/>
      <c r="H93" s="25"/>
      <c r="I93" s="11"/>
      <c r="J93" s="25"/>
      <c r="K93" s="11"/>
      <c r="L93" s="25"/>
      <c r="M93" s="11"/>
      <c r="N93" s="25"/>
      <c r="O93" s="11"/>
      <c r="P93" s="13"/>
      <c r="Q93" s="28"/>
      <c r="R93" s="13"/>
      <c r="S93" s="37">
        <v>0.5</v>
      </c>
      <c r="T93" s="37"/>
      <c r="U93" s="37"/>
      <c r="V93" s="37"/>
      <c r="W93" s="74">
        <f t="shared" si="92"/>
        <v>2.4530000000000003</v>
      </c>
      <c r="X93" s="124">
        <f t="shared" si="72"/>
        <v>2.4530000000000003</v>
      </c>
      <c r="Y93" s="124">
        <f t="shared" si="93"/>
        <v>2.4591324999999999</v>
      </c>
      <c r="Z93" s="124">
        <f t="shared" ref="Z93:AK93" si="111">Y93*(1+Y$3)</f>
        <v>2.4283933437500003</v>
      </c>
      <c r="AA93" s="124">
        <f t="shared" si="111"/>
        <v>2.4585054212125002</v>
      </c>
      <c r="AB93" s="124">
        <f t="shared" si="111"/>
        <v>2.6957511943595063</v>
      </c>
      <c r="AC93" s="124">
        <f t="shared" si="111"/>
        <v>2.7890241856843452</v>
      </c>
      <c r="AD93" s="124">
        <f t="shared" si="111"/>
        <v>2.8654434483720963</v>
      </c>
      <c r="AE93" s="124">
        <f t="shared" si="111"/>
        <v>2.936506445891724</v>
      </c>
      <c r="AF93" s="124">
        <f t="shared" si="111"/>
        <v>3.0099191070390168</v>
      </c>
      <c r="AG93" s="124">
        <f t="shared" si="111"/>
        <v>3.0881770038220311</v>
      </c>
      <c r="AH93" s="124">
        <f t="shared" si="111"/>
        <v>3.1530287209022934</v>
      </c>
      <c r="AI93" s="124">
        <f t="shared" si="111"/>
        <v>3.2160892953203395</v>
      </c>
      <c r="AJ93" s="124">
        <f t="shared" si="111"/>
        <v>3.2804110812267462</v>
      </c>
      <c r="AK93" s="124">
        <f t="shared" si="111"/>
        <v>3.346019302851281</v>
      </c>
      <c r="AL93" s="15"/>
    </row>
    <row r="94" spans="1:38" x14ac:dyDescent="0.25">
      <c r="A94" s="56" t="s">
        <v>189</v>
      </c>
      <c r="B94" s="25">
        <v>5</v>
      </c>
      <c r="C94" s="11">
        <f>Parameters!$D$17</f>
        <v>0.26</v>
      </c>
      <c r="D94" s="25">
        <v>3</v>
      </c>
      <c r="E94" s="11">
        <f>Parameters!$D$19</f>
        <v>0.31</v>
      </c>
      <c r="F94" s="25"/>
      <c r="G94" s="11"/>
      <c r="H94" s="25"/>
      <c r="I94" s="11"/>
      <c r="J94" s="25"/>
      <c r="K94" s="11"/>
      <c r="L94" s="25"/>
      <c r="M94" s="11"/>
      <c r="N94" s="25"/>
      <c r="O94" s="11"/>
      <c r="P94" s="13"/>
      <c r="Q94" s="28"/>
      <c r="R94" s="13"/>
      <c r="S94" s="37">
        <v>0.5</v>
      </c>
      <c r="T94" s="37"/>
      <c r="U94" s="37"/>
      <c r="V94" s="37"/>
      <c r="W94" s="74">
        <f t="shared" si="92"/>
        <v>2.4530000000000003</v>
      </c>
      <c r="X94" s="124">
        <f t="shared" si="72"/>
        <v>2.4530000000000003</v>
      </c>
      <c r="Y94" s="124">
        <f t="shared" si="93"/>
        <v>2.4591324999999999</v>
      </c>
      <c r="Z94" s="124">
        <f t="shared" ref="Z94:AK94" si="112">Y94*(1+Y$3)</f>
        <v>2.4283933437500003</v>
      </c>
      <c r="AA94" s="124">
        <f t="shared" si="112"/>
        <v>2.4585054212125002</v>
      </c>
      <c r="AB94" s="124">
        <f t="shared" si="112"/>
        <v>2.6957511943595063</v>
      </c>
      <c r="AC94" s="124">
        <f t="shared" si="112"/>
        <v>2.7890241856843452</v>
      </c>
      <c r="AD94" s="124">
        <f t="shared" si="112"/>
        <v>2.8654434483720963</v>
      </c>
      <c r="AE94" s="124">
        <f t="shared" si="112"/>
        <v>2.936506445891724</v>
      </c>
      <c r="AF94" s="124">
        <f t="shared" si="112"/>
        <v>3.0099191070390168</v>
      </c>
      <c r="AG94" s="124">
        <f t="shared" si="112"/>
        <v>3.0881770038220311</v>
      </c>
      <c r="AH94" s="124">
        <f t="shared" si="112"/>
        <v>3.1530287209022934</v>
      </c>
      <c r="AI94" s="124">
        <f t="shared" si="112"/>
        <v>3.2160892953203395</v>
      </c>
      <c r="AJ94" s="124">
        <f t="shared" si="112"/>
        <v>3.2804110812267462</v>
      </c>
      <c r="AK94" s="124">
        <f t="shared" si="112"/>
        <v>3.346019302851281</v>
      </c>
      <c r="AL94" s="15"/>
    </row>
    <row r="95" spans="1:38" x14ac:dyDescent="0.25">
      <c r="A95" s="56" t="s">
        <v>116</v>
      </c>
      <c r="B95" s="25">
        <v>5</v>
      </c>
      <c r="C95" s="11">
        <f>Parameters!$D$17</f>
        <v>0.26</v>
      </c>
      <c r="D95" s="25">
        <v>3</v>
      </c>
      <c r="E95" s="11">
        <f>Parameters!$D$19</f>
        <v>0.31</v>
      </c>
      <c r="F95" s="25"/>
      <c r="G95" s="11"/>
      <c r="H95" s="25"/>
      <c r="I95" s="11"/>
      <c r="J95" s="25"/>
      <c r="K95" s="11"/>
      <c r="L95" s="25"/>
      <c r="M95" s="11"/>
      <c r="N95" s="25"/>
      <c r="O95" s="11"/>
      <c r="P95" s="13"/>
      <c r="Q95" s="28"/>
      <c r="R95" s="13"/>
      <c r="S95" s="37">
        <v>0.5</v>
      </c>
      <c r="T95" s="37"/>
      <c r="U95" s="37"/>
      <c r="V95" s="37"/>
      <c r="W95" s="74">
        <f t="shared" si="92"/>
        <v>2.4530000000000003</v>
      </c>
      <c r="X95" s="124">
        <f t="shared" si="72"/>
        <v>2.4530000000000003</v>
      </c>
      <c r="Y95" s="124">
        <f t="shared" si="93"/>
        <v>2.4591324999999999</v>
      </c>
      <c r="Z95" s="124">
        <f t="shared" ref="Z95:AK95" si="113">Y95*(1+Y$3)</f>
        <v>2.4283933437500003</v>
      </c>
      <c r="AA95" s="124">
        <f t="shared" si="113"/>
        <v>2.4585054212125002</v>
      </c>
      <c r="AB95" s="124">
        <f t="shared" si="113"/>
        <v>2.6957511943595063</v>
      </c>
      <c r="AC95" s="124">
        <f t="shared" si="113"/>
        <v>2.7890241856843452</v>
      </c>
      <c r="AD95" s="124">
        <f t="shared" si="113"/>
        <v>2.8654434483720963</v>
      </c>
      <c r="AE95" s="124">
        <f t="shared" si="113"/>
        <v>2.936506445891724</v>
      </c>
      <c r="AF95" s="124">
        <f t="shared" si="113"/>
        <v>3.0099191070390168</v>
      </c>
      <c r="AG95" s="124">
        <f t="shared" si="113"/>
        <v>3.0881770038220311</v>
      </c>
      <c r="AH95" s="124">
        <f t="shared" si="113"/>
        <v>3.1530287209022934</v>
      </c>
      <c r="AI95" s="124">
        <f t="shared" si="113"/>
        <v>3.2160892953203395</v>
      </c>
      <c r="AJ95" s="124">
        <f t="shared" si="113"/>
        <v>3.2804110812267462</v>
      </c>
      <c r="AK95" s="124">
        <f t="shared" si="113"/>
        <v>3.346019302851281</v>
      </c>
      <c r="AL95" s="15"/>
    </row>
    <row r="96" spans="1:38" x14ac:dyDescent="0.25">
      <c r="A96" s="56" t="s">
        <v>179</v>
      </c>
      <c r="B96" s="25">
        <v>5</v>
      </c>
      <c r="C96" s="11">
        <f>Parameters!$D$17</f>
        <v>0.26</v>
      </c>
      <c r="D96" s="25">
        <v>3</v>
      </c>
      <c r="E96" s="11">
        <f>Parameters!$D$19</f>
        <v>0.31</v>
      </c>
      <c r="F96" s="25"/>
      <c r="G96" s="11"/>
      <c r="H96" s="25"/>
      <c r="I96" s="11"/>
      <c r="J96" s="25"/>
      <c r="K96" s="11"/>
      <c r="L96" s="25">
        <v>5</v>
      </c>
      <c r="M96" s="9">
        <f>Parameters!$D$27</f>
        <v>0.28999999999999998</v>
      </c>
      <c r="N96" s="25">
        <v>3</v>
      </c>
      <c r="O96" s="9">
        <f>Parameters!$D$29</f>
        <v>0.28999999999999998</v>
      </c>
      <c r="P96" s="13"/>
      <c r="Q96" s="28"/>
      <c r="R96" s="13"/>
      <c r="S96" s="37">
        <v>0.5</v>
      </c>
      <c r="T96" s="37"/>
      <c r="U96" s="37"/>
      <c r="V96" s="37"/>
      <c r="W96" s="74">
        <f t="shared" si="92"/>
        <v>5.0049999999999999</v>
      </c>
      <c r="X96" s="124">
        <f t="shared" si="72"/>
        <v>5.0049999999999999</v>
      </c>
      <c r="Y96" s="124">
        <f t="shared" si="93"/>
        <v>5.0175124999999996</v>
      </c>
      <c r="Z96" s="124">
        <f t="shared" ref="Z96:AK96" si="114">Y96*(1+Y$3)</f>
        <v>4.9547935937499998</v>
      </c>
      <c r="AA96" s="124">
        <f t="shared" si="114"/>
        <v>5.0162330343124992</v>
      </c>
      <c r="AB96" s="124">
        <f t="shared" si="114"/>
        <v>5.5002995221236555</v>
      </c>
      <c r="AC96" s="124">
        <f t="shared" si="114"/>
        <v>5.6906098855891338</v>
      </c>
      <c r="AD96" s="124">
        <f t="shared" si="114"/>
        <v>5.8465325964542769</v>
      </c>
      <c r="AE96" s="124">
        <f t="shared" si="114"/>
        <v>5.9915266048463423</v>
      </c>
      <c r="AF96" s="124">
        <f t="shared" si="114"/>
        <v>6.1413147699674999</v>
      </c>
      <c r="AG96" s="124">
        <f t="shared" si="114"/>
        <v>6.3009889539866553</v>
      </c>
      <c r="AH96" s="124">
        <f t="shared" si="114"/>
        <v>6.4333097220203745</v>
      </c>
      <c r="AI96" s="124">
        <f t="shared" si="114"/>
        <v>6.5619759164607823</v>
      </c>
      <c r="AJ96" s="124">
        <f t="shared" si="114"/>
        <v>6.6932154347899981</v>
      </c>
      <c r="AK96" s="124">
        <f t="shared" si="114"/>
        <v>6.8270797434857986</v>
      </c>
      <c r="AL96" s="15"/>
    </row>
    <row r="97" spans="1:38" x14ac:dyDescent="0.25">
      <c r="A97" s="56" t="s">
        <v>180</v>
      </c>
      <c r="B97" s="25">
        <v>5</v>
      </c>
      <c r="C97" s="11">
        <f>Parameters!$D$17</f>
        <v>0.26</v>
      </c>
      <c r="D97" s="25">
        <v>3</v>
      </c>
      <c r="E97" s="11">
        <f>Parameters!$D$19</f>
        <v>0.31</v>
      </c>
      <c r="F97" s="25"/>
      <c r="G97" s="11"/>
      <c r="H97" s="25"/>
      <c r="I97" s="11"/>
      <c r="J97" s="25"/>
      <c r="K97" s="11"/>
      <c r="L97" s="25"/>
      <c r="M97" s="11"/>
      <c r="N97" s="25"/>
      <c r="O97" s="11"/>
      <c r="P97" s="13"/>
      <c r="Q97" s="28"/>
      <c r="R97" s="13"/>
      <c r="S97" s="37">
        <v>0.5</v>
      </c>
      <c r="T97" s="37"/>
      <c r="U97" s="37"/>
      <c r="V97" s="37"/>
      <c r="W97" s="74">
        <f t="shared" si="92"/>
        <v>2.4530000000000003</v>
      </c>
      <c r="X97" s="124">
        <f t="shared" si="72"/>
        <v>2.4530000000000003</v>
      </c>
      <c r="Y97" s="124">
        <f t="shared" si="93"/>
        <v>2.4591324999999999</v>
      </c>
      <c r="Z97" s="124">
        <f t="shared" ref="Z97:AK97" si="115">Y97*(1+Y$3)</f>
        <v>2.4283933437500003</v>
      </c>
      <c r="AA97" s="124">
        <f t="shared" si="115"/>
        <v>2.4585054212125002</v>
      </c>
      <c r="AB97" s="124">
        <f t="shared" si="115"/>
        <v>2.6957511943595063</v>
      </c>
      <c r="AC97" s="124">
        <f t="shared" si="115"/>
        <v>2.7890241856843452</v>
      </c>
      <c r="AD97" s="124">
        <f t="shared" si="115"/>
        <v>2.8654434483720963</v>
      </c>
      <c r="AE97" s="124">
        <f t="shared" si="115"/>
        <v>2.936506445891724</v>
      </c>
      <c r="AF97" s="124">
        <f t="shared" si="115"/>
        <v>3.0099191070390168</v>
      </c>
      <c r="AG97" s="124">
        <f t="shared" si="115"/>
        <v>3.0881770038220311</v>
      </c>
      <c r="AH97" s="124">
        <f t="shared" si="115"/>
        <v>3.1530287209022934</v>
      </c>
      <c r="AI97" s="124">
        <f t="shared" si="115"/>
        <v>3.2160892953203395</v>
      </c>
      <c r="AJ97" s="124">
        <f t="shared" si="115"/>
        <v>3.2804110812267462</v>
      </c>
      <c r="AK97" s="124">
        <f t="shared" si="115"/>
        <v>3.346019302851281</v>
      </c>
      <c r="AL97" s="15"/>
    </row>
    <row r="98" spans="1:38" x14ac:dyDescent="0.25">
      <c r="A98" s="56" t="s">
        <v>181</v>
      </c>
      <c r="B98" s="25">
        <v>5</v>
      </c>
      <c r="C98" s="11">
        <f>Parameters!$D$17</f>
        <v>0.26</v>
      </c>
      <c r="D98" s="25">
        <v>3</v>
      </c>
      <c r="E98" s="11">
        <f>Parameters!$D$19</f>
        <v>0.31</v>
      </c>
      <c r="F98" s="25"/>
      <c r="G98" s="11"/>
      <c r="H98" s="25"/>
      <c r="I98" s="11"/>
      <c r="J98" s="25"/>
      <c r="K98" s="11"/>
      <c r="L98" s="25"/>
      <c r="M98" s="11"/>
      <c r="N98" s="25"/>
      <c r="O98" s="11"/>
      <c r="P98" s="13"/>
      <c r="Q98" s="28"/>
      <c r="R98" s="13"/>
      <c r="S98" s="37">
        <v>0.5</v>
      </c>
      <c r="T98" s="37"/>
      <c r="U98" s="37"/>
      <c r="V98" s="37"/>
      <c r="W98" s="74">
        <f t="shared" si="92"/>
        <v>2.4530000000000003</v>
      </c>
      <c r="X98" s="124">
        <f t="shared" si="72"/>
        <v>2.4530000000000003</v>
      </c>
      <c r="Y98" s="124">
        <f t="shared" si="93"/>
        <v>2.4591324999999999</v>
      </c>
      <c r="Z98" s="124">
        <f t="shared" ref="Z98:AK98" si="116">Y98*(1+Y$3)</f>
        <v>2.4283933437500003</v>
      </c>
      <c r="AA98" s="124">
        <f t="shared" si="116"/>
        <v>2.4585054212125002</v>
      </c>
      <c r="AB98" s="124">
        <f t="shared" si="116"/>
        <v>2.6957511943595063</v>
      </c>
      <c r="AC98" s="124">
        <f t="shared" si="116"/>
        <v>2.7890241856843452</v>
      </c>
      <c r="AD98" s="124">
        <f t="shared" si="116"/>
        <v>2.8654434483720963</v>
      </c>
      <c r="AE98" s="124">
        <f t="shared" si="116"/>
        <v>2.936506445891724</v>
      </c>
      <c r="AF98" s="124">
        <f t="shared" si="116"/>
        <v>3.0099191070390168</v>
      </c>
      <c r="AG98" s="124">
        <f t="shared" si="116"/>
        <v>3.0881770038220311</v>
      </c>
      <c r="AH98" s="124">
        <f t="shared" si="116"/>
        <v>3.1530287209022934</v>
      </c>
      <c r="AI98" s="124">
        <f t="shared" si="116"/>
        <v>3.2160892953203395</v>
      </c>
      <c r="AJ98" s="124">
        <f t="shared" si="116"/>
        <v>3.2804110812267462</v>
      </c>
      <c r="AK98" s="124">
        <f t="shared" si="116"/>
        <v>3.346019302851281</v>
      </c>
      <c r="AL98" s="15"/>
    </row>
    <row r="99" spans="1:38" x14ac:dyDescent="0.25">
      <c r="A99" s="56" t="s">
        <v>195</v>
      </c>
      <c r="B99" s="25">
        <v>10</v>
      </c>
      <c r="C99" s="11">
        <f>Parameters!$D$17</f>
        <v>0.26</v>
      </c>
      <c r="D99" s="25">
        <v>10</v>
      </c>
      <c r="E99" s="11">
        <f>Parameters!$D$19</f>
        <v>0.31</v>
      </c>
      <c r="F99" s="25">
        <v>10</v>
      </c>
      <c r="G99" s="11">
        <f>Parameters!$D$21</f>
        <v>0.33</v>
      </c>
      <c r="H99" s="25"/>
      <c r="I99" s="11"/>
      <c r="J99" s="25"/>
      <c r="K99" s="11"/>
      <c r="L99" s="25"/>
      <c r="M99" s="11"/>
      <c r="N99" s="25">
        <f>N90</f>
        <v>5</v>
      </c>
      <c r="O99" s="11">
        <f>Parameters!$D$29</f>
        <v>0.28999999999999998</v>
      </c>
      <c r="P99" s="13"/>
      <c r="Q99" s="28"/>
      <c r="R99" s="13"/>
      <c r="S99" s="37"/>
      <c r="T99" s="156"/>
      <c r="U99" s="37"/>
      <c r="V99" s="37"/>
      <c r="W99" s="9">
        <f t="shared" si="92"/>
        <v>11.495000000000001</v>
      </c>
      <c r="X99" s="124">
        <f t="shared" si="72"/>
        <v>11.495000000000001</v>
      </c>
      <c r="Y99" s="124">
        <f t="shared" si="93"/>
        <v>11.523737500000001</v>
      </c>
      <c r="Z99" s="124">
        <f t="shared" ref="Z99:AK99" si="117">Y99*(1+Y$3)</f>
        <v>11.379690781250002</v>
      </c>
      <c r="AA99" s="124">
        <f t="shared" si="117"/>
        <v>11.520798946937502</v>
      </c>
      <c r="AB99" s="124">
        <f t="shared" si="117"/>
        <v>12.632556045316971</v>
      </c>
      <c r="AC99" s="124">
        <f t="shared" si="117"/>
        <v>13.069642484484937</v>
      </c>
      <c r="AD99" s="124">
        <f t="shared" si="117"/>
        <v>13.427750688559826</v>
      </c>
      <c r="AE99" s="124">
        <f t="shared" si="117"/>
        <v>13.760758905636109</v>
      </c>
      <c r="AF99" s="124">
        <f t="shared" si="117"/>
        <v>14.104777878277011</v>
      </c>
      <c r="AG99" s="124">
        <f t="shared" si="117"/>
        <v>14.471502103112213</v>
      </c>
      <c r="AH99" s="124">
        <f t="shared" si="117"/>
        <v>14.775403647277567</v>
      </c>
      <c r="AI99" s="124">
        <f t="shared" si="117"/>
        <v>15.070911720223119</v>
      </c>
      <c r="AJ99" s="124">
        <f t="shared" si="117"/>
        <v>15.372329954627581</v>
      </c>
      <c r="AK99" s="124">
        <f t="shared" si="117"/>
        <v>15.679776553720133</v>
      </c>
      <c r="AL99" s="15"/>
    </row>
    <row r="100" spans="1:38" x14ac:dyDescent="0.25">
      <c r="A100" s="56" t="s">
        <v>196</v>
      </c>
      <c r="B100" s="25"/>
      <c r="C100" s="11"/>
      <c r="D100" s="25"/>
      <c r="E100" s="11"/>
      <c r="F100" s="25"/>
      <c r="G100" s="11"/>
      <c r="H100" s="25"/>
      <c r="I100" s="11"/>
      <c r="J100" s="25"/>
      <c r="K100" s="11"/>
      <c r="L100" s="25"/>
      <c r="M100" s="11"/>
      <c r="N100" s="25"/>
      <c r="O100" s="11"/>
      <c r="P100" s="13"/>
      <c r="Q100" s="28"/>
      <c r="R100" s="13"/>
      <c r="S100" s="37"/>
      <c r="T100" s="37"/>
      <c r="U100" s="37"/>
      <c r="V100" s="37"/>
      <c r="W100" s="9">
        <f>W99+W105</f>
        <v>30.744999999999997</v>
      </c>
      <c r="X100" s="124">
        <f t="shared" si="72"/>
        <v>30.744999999999997</v>
      </c>
      <c r="Y100" s="124">
        <f t="shared" si="93"/>
        <v>30.821862499999995</v>
      </c>
      <c r="Z100" s="124">
        <f t="shared" ref="Z100:AK100" si="118">Y100*(1+Y$3)</f>
        <v>30.436589218749997</v>
      </c>
      <c r="AA100" s="124">
        <f t="shared" si="118"/>
        <v>30.814002925062496</v>
      </c>
      <c r="AB100" s="124">
        <f t="shared" si="118"/>
        <v>33.787554207331027</v>
      </c>
      <c r="AC100" s="124">
        <f t="shared" si="118"/>
        <v>34.956603582904677</v>
      </c>
      <c r="AD100" s="124">
        <f t="shared" si="118"/>
        <v>35.914414521076267</v>
      </c>
      <c r="AE100" s="124">
        <f t="shared" si="118"/>
        <v>36.805092001198958</v>
      </c>
      <c r="AF100" s="124">
        <f t="shared" si="118"/>
        <v>37.725219301228925</v>
      </c>
      <c r="AG100" s="124">
        <f t="shared" si="118"/>
        <v>38.706075003060882</v>
      </c>
      <c r="AH100" s="124">
        <f t="shared" si="118"/>
        <v>39.518902578125157</v>
      </c>
      <c r="AI100" s="124">
        <f t="shared" si="118"/>
        <v>40.309280629687663</v>
      </c>
      <c r="AJ100" s="124">
        <f t="shared" si="118"/>
        <v>41.115466242281414</v>
      </c>
      <c r="AK100" s="124">
        <f t="shared" si="118"/>
        <v>41.937775567127041</v>
      </c>
      <c r="AL100" s="15"/>
    </row>
    <row r="101" spans="1:38" x14ac:dyDescent="0.25">
      <c r="A101" s="56" t="s">
        <v>173</v>
      </c>
      <c r="B101" s="25"/>
      <c r="C101" s="11"/>
      <c r="D101" s="25">
        <v>5</v>
      </c>
      <c r="E101" s="11">
        <f>Parameters!$D$19</f>
        <v>0.31</v>
      </c>
      <c r="F101" s="25"/>
      <c r="G101" s="11"/>
      <c r="H101" s="25">
        <v>50</v>
      </c>
      <c r="I101" s="11">
        <f>Parameters!$D$23</f>
        <v>0.28999999999999998</v>
      </c>
      <c r="J101" s="25"/>
      <c r="K101" s="11"/>
      <c r="L101" s="25"/>
      <c r="M101" s="11"/>
      <c r="N101" s="25">
        <v>5</v>
      </c>
      <c r="O101" s="9">
        <f>Parameters!$D$29</f>
        <v>0.28999999999999998</v>
      </c>
      <c r="P101" s="11"/>
      <c r="Q101" s="25">
        <v>180</v>
      </c>
      <c r="R101" s="11">
        <f>Parameters!$D$32</f>
        <v>0.28999999999999998</v>
      </c>
      <c r="S101" s="37"/>
      <c r="T101" s="37"/>
      <c r="U101" s="37"/>
      <c r="V101" s="37"/>
      <c r="W101" s="74">
        <f>IF((B101*C101+D101*E101+F101*G101+H101*I101+J101*K101+L101*M101+N101*O101+P101+Q101*R101)=0,"",
                          ((B101*C101+D101*E101+F101*G101+H101*I101+J101*K101+L101*M101+N101*O101)*IF(U101&gt;0,U101,1)+P101+IF(Q101=0,1,Q101)*R101)*(1+Overhead_Common)*IF(V101&gt;0,V101,1))</f>
        <v>76.669999999999987</v>
      </c>
      <c r="X101" s="124">
        <f t="shared" si="72"/>
        <v>76.669999999999987</v>
      </c>
      <c r="Y101" s="124">
        <f t="shared" si="93"/>
        <v>76.861674999999977</v>
      </c>
      <c r="Z101" s="124">
        <f t="shared" ref="Z101:AK101" si="119">Y101*(1+Y$3)</f>
        <v>75.900904062499976</v>
      </c>
      <c r="AA101" s="124">
        <f t="shared" si="119"/>
        <v>76.842075272874979</v>
      </c>
      <c r="AB101" s="124">
        <f t="shared" si="119"/>
        <v>84.257335536707416</v>
      </c>
      <c r="AC101" s="124">
        <f t="shared" si="119"/>
        <v>87.172639346277492</v>
      </c>
      <c r="AD101" s="124">
        <f t="shared" si="119"/>
        <v>89.561169664365508</v>
      </c>
      <c r="AE101" s="124">
        <f t="shared" si="119"/>
        <v>91.782286672041764</v>
      </c>
      <c r="AF101" s="124">
        <f t="shared" si="119"/>
        <v>94.076843838842805</v>
      </c>
      <c r="AG101" s="124">
        <f t="shared" si="119"/>
        <v>96.522841778652719</v>
      </c>
      <c r="AH101" s="124">
        <f t="shared" si="119"/>
        <v>98.549821456004423</v>
      </c>
      <c r="AI101" s="124">
        <f t="shared" si="119"/>
        <v>100.52081788512452</v>
      </c>
      <c r="AJ101" s="124">
        <f t="shared" si="119"/>
        <v>102.53123424282701</v>
      </c>
      <c r="AK101" s="124">
        <f t="shared" si="119"/>
        <v>104.58185892768356</v>
      </c>
      <c r="AL101" s="15"/>
    </row>
    <row r="102" spans="1:38" x14ac:dyDescent="0.25">
      <c r="A102" s="56" t="s">
        <v>197</v>
      </c>
      <c r="B102" s="25"/>
      <c r="C102" s="11"/>
      <c r="D102" s="25"/>
      <c r="E102" s="11"/>
      <c r="F102" s="25"/>
      <c r="G102" s="11"/>
      <c r="H102" s="25"/>
      <c r="I102" s="11"/>
      <c r="J102" s="25"/>
      <c r="K102" s="11"/>
      <c r="L102" s="25"/>
      <c r="M102" s="11"/>
      <c r="N102" s="25"/>
      <c r="O102" s="11"/>
      <c r="P102" s="11"/>
      <c r="Q102" s="25"/>
      <c r="R102" s="11"/>
      <c r="S102" s="41"/>
      <c r="T102" s="41"/>
      <c r="U102" s="41"/>
      <c r="V102" s="41"/>
      <c r="W102" s="9">
        <f>W101+W99</f>
        <v>88.164999999999992</v>
      </c>
      <c r="X102" s="124">
        <f t="shared" si="72"/>
        <v>88.164999999999992</v>
      </c>
      <c r="Y102" s="124">
        <f t="shared" si="93"/>
        <v>88.385412499999987</v>
      </c>
      <c r="Z102" s="124">
        <f t="shared" ref="Z102:AK102" si="120">Y102*(1+Y$3)</f>
        <v>87.280594843749995</v>
      </c>
      <c r="AA102" s="124">
        <f t="shared" si="120"/>
        <v>88.362874219812497</v>
      </c>
      <c r="AB102" s="124">
        <f t="shared" si="120"/>
        <v>96.889891582024404</v>
      </c>
      <c r="AC102" s="124">
        <f t="shared" si="120"/>
        <v>100.24228183076245</v>
      </c>
      <c r="AD102" s="124">
        <f t="shared" si="120"/>
        <v>102.98892035292535</v>
      </c>
      <c r="AE102" s="124">
        <f t="shared" si="120"/>
        <v>105.54304557767789</v>
      </c>
      <c r="AF102" s="124">
        <f t="shared" si="120"/>
        <v>108.18162171711982</v>
      </c>
      <c r="AG102" s="124">
        <f t="shared" si="120"/>
        <v>110.99434388176495</v>
      </c>
      <c r="AH102" s="124">
        <f t="shared" si="120"/>
        <v>113.32522510328201</v>
      </c>
      <c r="AI102" s="124">
        <f t="shared" si="120"/>
        <v>115.59172960534765</v>
      </c>
      <c r="AJ102" s="124">
        <f t="shared" si="120"/>
        <v>117.90356419745461</v>
      </c>
      <c r="AK102" s="124">
        <f t="shared" si="120"/>
        <v>120.26163548140372</v>
      </c>
      <c r="AL102" s="15"/>
    </row>
    <row r="103" spans="1:38" x14ac:dyDescent="0.25">
      <c r="A103" s="56" t="s">
        <v>117</v>
      </c>
      <c r="B103" s="25">
        <v>5</v>
      </c>
      <c r="C103" s="11">
        <f>Parameters!$D$17</f>
        <v>0.26</v>
      </c>
      <c r="D103" s="25">
        <v>15</v>
      </c>
      <c r="E103" s="11">
        <f>Parameters!$D$19</f>
        <v>0.31</v>
      </c>
      <c r="F103" s="25"/>
      <c r="G103" s="11"/>
      <c r="H103" s="25">
        <v>50</v>
      </c>
      <c r="I103" s="11">
        <f>Parameters!$D$23</f>
        <v>0.28999999999999998</v>
      </c>
      <c r="J103" s="25"/>
      <c r="K103" s="11"/>
      <c r="L103" s="25">
        <v>10</v>
      </c>
      <c r="M103" s="9">
        <f>Parameters!$D$27</f>
        <v>0.28999999999999998</v>
      </c>
      <c r="N103" s="25">
        <v>5</v>
      </c>
      <c r="O103" s="9">
        <f>Parameters!$D$29</f>
        <v>0.28999999999999998</v>
      </c>
      <c r="P103" s="13"/>
      <c r="Q103" s="28"/>
      <c r="R103" s="13"/>
      <c r="S103" s="30"/>
      <c r="T103" s="30"/>
      <c r="U103" s="30"/>
      <c r="V103" s="30"/>
      <c r="W103" s="74">
        <f>IF((B103*C103+D103*E103+F103*G103+H103*I103+J103*K103+L103*M103+N103*O103+P103+Q103*R103)=0,"",
                          ((B103*C103+D103*E103+F103*G103+H103*I103+J103*K103+L103*M103+N103*O103)*IF(U103&gt;0,U103,1)+P103+IF(Q103=0,1,Q103)*R103)*(1+Overhead_Common)*IF(V103&gt;0,V103,1))</f>
        <v>27.279999999999998</v>
      </c>
      <c r="X103" s="124">
        <f t="shared" si="72"/>
        <v>27.279999999999998</v>
      </c>
      <c r="Y103" s="124">
        <f t="shared" si="93"/>
        <v>27.348199999999995</v>
      </c>
      <c r="Z103" s="124">
        <f t="shared" ref="Z103:AK103" si="121">Y103*(1+Y$3)</f>
        <v>27.006347499999997</v>
      </c>
      <c r="AA103" s="124">
        <f t="shared" si="121"/>
        <v>27.341226208999995</v>
      </c>
      <c r="AB103" s="124">
        <f t="shared" si="121"/>
        <v>29.979654538168496</v>
      </c>
      <c r="AC103" s="124">
        <f t="shared" si="121"/>
        <v>31.016950585189125</v>
      </c>
      <c r="AD103" s="124">
        <f t="shared" si="121"/>
        <v>31.866815031223311</v>
      </c>
      <c r="AE103" s="124">
        <f t="shared" si="121"/>
        <v>32.65711204399765</v>
      </c>
      <c r="AF103" s="124">
        <f t="shared" si="121"/>
        <v>33.473539845097591</v>
      </c>
      <c r="AG103" s="124">
        <f t="shared" si="121"/>
        <v>34.34385188107013</v>
      </c>
      <c r="AH103" s="124">
        <f t="shared" si="121"/>
        <v>35.065072770572598</v>
      </c>
      <c r="AI103" s="124">
        <f t="shared" si="121"/>
        <v>35.766374225984052</v>
      </c>
      <c r="AJ103" s="124">
        <f t="shared" si="121"/>
        <v>36.481701710503735</v>
      </c>
      <c r="AK103" s="124">
        <f t="shared" si="121"/>
        <v>37.211335744713807</v>
      </c>
      <c r="AL103" s="15"/>
    </row>
    <row r="104" spans="1:38" x14ac:dyDescent="0.25">
      <c r="A104" s="56" t="s">
        <v>118</v>
      </c>
      <c r="B104" s="25">
        <v>5</v>
      </c>
      <c r="C104" s="11">
        <f>Parameters!$D$17</f>
        <v>0.26</v>
      </c>
      <c r="D104" s="25">
        <v>15</v>
      </c>
      <c r="E104" s="11">
        <f>Parameters!$D$19</f>
        <v>0.31</v>
      </c>
      <c r="F104" s="25"/>
      <c r="G104" s="11"/>
      <c r="H104" s="25">
        <v>50</v>
      </c>
      <c r="I104" s="11">
        <f>Parameters!$D$23</f>
        <v>0.28999999999999998</v>
      </c>
      <c r="J104" s="25"/>
      <c r="K104" s="11"/>
      <c r="L104" s="25">
        <v>10</v>
      </c>
      <c r="M104" s="9">
        <f>Parameters!$D$27</f>
        <v>0.28999999999999998</v>
      </c>
      <c r="N104" s="25">
        <v>5</v>
      </c>
      <c r="O104" s="9">
        <f>Parameters!$D$29</f>
        <v>0.28999999999999998</v>
      </c>
      <c r="P104" s="13"/>
      <c r="Q104" s="28"/>
      <c r="R104" s="13"/>
      <c r="S104" s="30"/>
      <c r="T104" s="30"/>
      <c r="U104" s="30"/>
      <c r="V104" s="30"/>
      <c r="W104" s="74">
        <f t="shared" ref="W104:W108" si="122">IF((B104*C104+D104*E104+F104*G104+H104*I104+J104*K104+L104*M104+N104*O104+P104+Q104*R104)=0,"",
                          ((B104*C104+D104*E104+F104*G104+H104*I104+J104*K104+L104*M104+N104*O104)*IF(U104&gt;0,U104,1)+P104+IF(Q104=0,1,Q104)*R104)*(1+Overhead_Common)*IF(V104&gt;0,V104,1))</f>
        <v>27.279999999999998</v>
      </c>
      <c r="X104" s="124">
        <f t="shared" si="72"/>
        <v>27.279999999999998</v>
      </c>
      <c r="Y104" s="124">
        <f t="shared" si="93"/>
        <v>27.348199999999995</v>
      </c>
      <c r="Z104" s="124">
        <f t="shared" ref="Z104:AK104" si="123">Y104*(1+Y$3)</f>
        <v>27.006347499999997</v>
      </c>
      <c r="AA104" s="124">
        <f t="shared" si="123"/>
        <v>27.341226208999995</v>
      </c>
      <c r="AB104" s="124">
        <f t="shared" si="123"/>
        <v>29.979654538168496</v>
      </c>
      <c r="AC104" s="124">
        <f t="shared" si="123"/>
        <v>31.016950585189125</v>
      </c>
      <c r="AD104" s="124">
        <f t="shared" si="123"/>
        <v>31.866815031223311</v>
      </c>
      <c r="AE104" s="124">
        <f t="shared" si="123"/>
        <v>32.65711204399765</v>
      </c>
      <c r="AF104" s="124">
        <f t="shared" si="123"/>
        <v>33.473539845097591</v>
      </c>
      <c r="AG104" s="124">
        <f t="shared" si="123"/>
        <v>34.34385188107013</v>
      </c>
      <c r="AH104" s="124">
        <f t="shared" si="123"/>
        <v>35.065072770572598</v>
      </c>
      <c r="AI104" s="124">
        <f t="shared" si="123"/>
        <v>35.766374225984052</v>
      </c>
      <c r="AJ104" s="124">
        <f t="shared" si="123"/>
        <v>36.481701710503735</v>
      </c>
      <c r="AK104" s="124">
        <f t="shared" si="123"/>
        <v>37.211335744713807</v>
      </c>
      <c r="AL104" s="15"/>
    </row>
    <row r="105" spans="1:38" x14ac:dyDescent="0.25">
      <c r="A105" s="56" t="s">
        <v>174</v>
      </c>
      <c r="B105" s="28"/>
      <c r="C105" s="13"/>
      <c r="D105" s="25">
        <v>5</v>
      </c>
      <c r="E105" s="11">
        <f>Parameters!$D$19</f>
        <v>0.31</v>
      </c>
      <c r="F105" s="28"/>
      <c r="G105" s="13"/>
      <c r="H105" s="25">
        <v>50</v>
      </c>
      <c r="I105" s="11">
        <f>Parameters!$D$23</f>
        <v>0.28999999999999998</v>
      </c>
      <c r="J105" s="28"/>
      <c r="K105" s="13"/>
      <c r="L105" s="28"/>
      <c r="M105" s="13"/>
      <c r="N105" s="25">
        <v>5</v>
      </c>
      <c r="O105" s="9">
        <f>Parameters!$D$29</f>
        <v>0.28999999999999998</v>
      </c>
      <c r="P105" s="13"/>
      <c r="Q105" s="28"/>
      <c r="R105" s="13"/>
      <c r="S105" s="30"/>
      <c r="T105" s="30"/>
      <c r="U105" s="30"/>
      <c r="V105" s="30"/>
      <c r="W105" s="74">
        <f t="shared" si="122"/>
        <v>19.249999999999996</v>
      </c>
      <c r="X105" s="124">
        <f t="shared" si="72"/>
        <v>19.249999999999996</v>
      </c>
      <c r="Y105" s="124">
        <f t="shared" si="93"/>
        <v>19.298124999999995</v>
      </c>
      <c r="Z105" s="124">
        <f t="shared" ref="Z105:AK105" si="124">Y105*(1+Y$3)</f>
        <v>19.056898437499996</v>
      </c>
      <c r="AA105" s="124">
        <f t="shared" si="124"/>
        <v>19.293203978124996</v>
      </c>
      <c r="AB105" s="124">
        <f t="shared" si="124"/>
        <v>21.15499816201406</v>
      </c>
      <c r="AC105" s="124">
        <f t="shared" si="124"/>
        <v>21.886961098419746</v>
      </c>
      <c r="AD105" s="124">
        <f t="shared" si="124"/>
        <v>22.486663832516449</v>
      </c>
      <c r="AE105" s="124">
        <f t="shared" si="124"/>
        <v>23.044333095562855</v>
      </c>
      <c r="AF105" s="124">
        <f t="shared" si="124"/>
        <v>23.620441422951924</v>
      </c>
      <c r="AG105" s="124">
        <f t="shared" si="124"/>
        <v>24.234572899948674</v>
      </c>
      <c r="AH105" s="124">
        <f t="shared" si="124"/>
        <v>24.743498930847593</v>
      </c>
      <c r="AI105" s="124">
        <f t="shared" si="124"/>
        <v>25.238368909464544</v>
      </c>
      <c r="AJ105" s="124">
        <f t="shared" si="124"/>
        <v>25.743136287653837</v>
      </c>
      <c r="AK105" s="124">
        <f t="shared" si="124"/>
        <v>26.257999013406913</v>
      </c>
      <c r="AL105" s="15"/>
    </row>
    <row r="106" spans="1:38" x14ac:dyDescent="0.25">
      <c r="A106" s="56" t="s">
        <v>175</v>
      </c>
      <c r="B106" s="28">
        <v>10</v>
      </c>
      <c r="C106" s="13">
        <f>Parameters!$D$17</f>
        <v>0.26</v>
      </c>
      <c r="D106" s="25">
        <v>20</v>
      </c>
      <c r="E106" s="11">
        <f>Parameters!$D$19</f>
        <v>0.31</v>
      </c>
      <c r="F106" s="28">
        <v>22</v>
      </c>
      <c r="G106" s="13">
        <f>Parameters!$D$21</f>
        <v>0.33</v>
      </c>
      <c r="H106" s="25">
        <v>50</v>
      </c>
      <c r="I106" s="11">
        <f>Parameters!$D$23</f>
        <v>0.28999999999999998</v>
      </c>
      <c r="J106" s="28"/>
      <c r="K106" s="13"/>
      <c r="L106" s="28"/>
      <c r="M106" s="13"/>
      <c r="N106" s="25">
        <v>5</v>
      </c>
      <c r="O106" s="9">
        <f>Parameters!$D$29</f>
        <v>0.28999999999999998</v>
      </c>
      <c r="P106" s="13"/>
      <c r="Q106" s="28"/>
      <c r="R106" s="13"/>
      <c r="S106" s="30"/>
      <c r="T106" s="30"/>
      <c r="U106" s="30"/>
      <c r="V106" s="30"/>
      <c r="W106" s="74">
        <f t="shared" si="122"/>
        <v>35.211000000000006</v>
      </c>
      <c r="X106" s="124">
        <f t="shared" si="72"/>
        <v>35.211000000000006</v>
      </c>
      <c r="Y106" s="124">
        <f t="shared" si="93"/>
        <v>35.299027500000001</v>
      </c>
      <c r="Z106" s="124">
        <f t="shared" ref="Z106:AK106" si="125">Y106*(1+Y$3)</f>
        <v>34.857789656250006</v>
      </c>
      <c r="AA106" s="124">
        <f t="shared" si="125"/>
        <v>35.290026247987505</v>
      </c>
      <c r="AB106" s="124">
        <f t="shared" si="125"/>
        <v>38.695513780918297</v>
      </c>
      <c r="AC106" s="124">
        <f t="shared" si="125"/>
        <v>40.034378557738066</v>
      </c>
      <c r="AD106" s="124">
        <f t="shared" si="125"/>
        <v>41.131320530220094</v>
      </c>
      <c r="AE106" s="124">
        <f t="shared" si="125"/>
        <v>42.151377279369548</v>
      </c>
      <c r="AF106" s="124">
        <f t="shared" si="125"/>
        <v>43.205161711353782</v>
      </c>
      <c r="AG106" s="124">
        <f t="shared" si="125"/>
        <v>44.328495915848983</v>
      </c>
      <c r="AH106" s="124">
        <f t="shared" si="125"/>
        <v>45.259394330081804</v>
      </c>
      <c r="AI106" s="124">
        <f t="shared" si="125"/>
        <v>46.164582216683442</v>
      </c>
      <c r="AJ106" s="124">
        <f t="shared" si="125"/>
        <v>47.087873861017108</v>
      </c>
      <c r="AK106" s="124">
        <f t="shared" si="125"/>
        <v>48.029631338237451</v>
      </c>
      <c r="AL106" s="15"/>
    </row>
    <row r="107" spans="1:38" x14ac:dyDescent="0.25">
      <c r="A107" s="56" t="s">
        <v>119</v>
      </c>
      <c r="B107" s="25">
        <v>5</v>
      </c>
      <c r="C107" s="11">
        <f>Parameters!$D$17</f>
        <v>0.26</v>
      </c>
      <c r="D107" s="25">
        <v>10</v>
      </c>
      <c r="E107" s="11">
        <f>Parameters!$D$19</f>
        <v>0.31</v>
      </c>
      <c r="F107" s="25"/>
      <c r="G107" s="11"/>
      <c r="H107" s="25">
        <v>50</v>
      </c>
      <c r="I107" s="11">
        <f>Parameters!$D$23</f>
        <v>0.28999999999999998</v>
      </c>
      <c r="J107" s="25"/>
      <c r="K107" s="11"/>
      <c r="L107" s="25">
        <v>10</v>
      </c>
      <c r="M107" s="9">
        <f>Parameters!$D$27</f>
        <v>0.28999999999999998</v>
      </c>
      <c r="N107" s="25">
        <v>10</v>
      </c>
      <c r="O107" s="9">
        <f>Parameters!$D$29</f>
        <v>0.28999999999999998</v>
      </c>
      <c r="P107" s="13"/>
      <c r="Q107" s="28"/>
      <c r="R107" s="13"/>
      <c r="S107" s="30"/>
      <c r="T107" s="30"/>
      <c r="U107" s="30"/>
      <c r="V107" s="30"/>
      <c r="W107" s="74">
        <f t="shared" si="122"/>
        <v>27.169999999999998</v>
      </c>
      <c r="X107" s="124">
        <f t="shared" si="72"/>
        <v>27.169999999999998</v>
      </c>
      <c r="Y107" s="124">
        <f t="shared" si="93"/>
        <v>27.237924999999997</v>
      </c>
      <c r="Z107" s="124">
        <f t="shared" ref="Z107:AK107" si="126">Y107*(1+Y$3)</f>
        <v>26.897450937499997</v>
      </c>
      <c r="AA107" s="124">
        <f t="shared" si="126"/>
        <v>27.230979329124995</v>
      </c>
      <c r="AB107" s="124">
        <f t="shared" si="126"/>
        <v>29.858768834385558</v>
      </c>
      <c r="AC107" s="124">
        <f t="shared" si="126"/>
        <v>30.891882236055295</v>
      </c>
      <c r="AD107" s="124">
        <f t="shared" si="126"/>
        <v>31.738319809323212</v>
      </c>
      <c r="AE107" s="124">
        <f t="shared" si="126"/>
        <v>32.525430140594423</v>
      </c>
      <c r="AF107" s="124">
        <f t="shared" si="126"/>
        <v>33.33856589410928</v>
      </c>
      <c r="AG107" s="124">
        <f t="shared" si="126"/>
        <v>34.205368607356121</v>
      </c>
      <c r="AH107" s="124">
        <f t="shared" si="126"/>
        <v>34.923681348110598</v>
      </c>
      <c r="AI107" s="124">
        <f t="shared" si="126"/>
        <v>35.62215497507281</v>
      </c>
      <c r="AJ107" s="124">
        <f t="shared" si="126"/>
        <v>36.334598074574266</v>
      </c>
      <c r="AK107" s="124">
        <f t="shared" si="126"/>
        <v>37.061290036065749</v>
      </c>
      <c r="AL107" s="15"/>
    </row>
    <row r="108" spans="1:38" x14ac:dyDescent="0.25">
      <c r="A108" s="56" t="s">
        <v>120</v>
      </c>
      <c r="B108" s="25">
        <v>5</v>
      </c>
      <c r="C108" s="11">
        <f>Parameters!$D$17</f>
        <v>0.26</v>
      </c>
      <c r="D108" s="25">
        <v>7.5</v>
      </c>
      <c r="E108" s="11">
        <f>Parameters!$D$19</f>
        <v>0.31</v>
      </c>
      <c r="F108" s="25"/>
      <c r="G108" s="11"/>
      <c r="H108" s="25"/>
      <c r="I108" s="11"/>
      <c r="J108" s="25">
        <v>5</v>
      </c>
      <c r="K108" s="11">
        <f>Parameters!$D$25</f>
        <v>0.28999999999999998</v>
      </c>
      <c r="L108" s="25">
        <v>4</v>
      </c>
      <c r="M108" s="9">
        <f>Parameters!$D$27</f>
        <v>0.28999999999999998</v>
      </c>
      <c r="N108" s="25">
        <v>7</v>
      </c>
      <c r="O108" s="9">
        <f>Parameters!$D$29</f>
        <v>0.28999999999999998</v>
      </c>
      <c r="P108" s="13"/>
      <c r="Q108" s="28"/>
      <c r="R108" s="13"/>
      <c r="S108" s="30"/>
      <c r="T108" s="30"/>
      <c r="U108" s="30"/>
      <c r="V108" s="30"/>
      <c r="W108" s="74">
        <f t="shared" si="122"/>
        <v>9.0915000000000017</v>
      </c>
      <c r="X108" s="124">
        <f t="shared" si="72"/>
        <v>9.0915000000000017</v>
      </c>
      <c r="Y108" s="124">
        <f t="shared" si="93"/>
        <v>9.1142287500000005</v>
      </c>
      <c r="Z108" s="124">
        <f t="shared" ref="Z108:AK108" si="127">Y108*(1+Y$3)</f>
        <v>9.0003008906250006</v>
      </c>
      <c r="AA108" s="124">
        <f t="shared" si="127"/>
        <v>9.1119046216687511</v>
      </c>
      <c r="AB108" s="124">
        <f t="shared" si="127"/>
        <v>9.9912034176597864</v>
      </c>
      <c r="AC108" s="124">
        <f t="shared" si="127"/>
        <v>10.336899055910814</v>
      </c>
      <c r="AD108" s="124">
        <f t="shared" si="127"/>
        <v>10.620130090042771</v>
      </c>
      <c r="AE108" s="124">
        <f t="shared" si="127"/>
        <v>10.883509316275831</v>
      </c>
      <c r="AF108" s="124">
        <f t="shared" si="127"/>
        <v>11.155597049182726</v>
      </c>
      <c r="AG108" s="124">
        <f t="shared" si="127"/>
        <v>11.445642572461477</v>
      </c>
      <c r="AH108" s="124">
        <f t="shared" si="127"/>
        <v>11.686001066483167</v>
      </c>
      <c r="AI108" s="124">
        <f t="shared" si="127"/>
        <v>11.91972108781283</v>
      </c>
      <c r="AJ108" s="124">
        <f t="shared" si="127"/>
        <v>12.158115509569086</v>
      </c>
      <c r="AK108" s="124">
        <f t="shared" si="127"/>
        <v>12.401277819760468</v>
      </c>
      <c r="AL108" s="15"/>
    </row>
    <row r="109" spans="1:38" x14ac:dyDescent="0.25">
      <c r="A109" s="50" t="s">
        <v>185</v>
      </c>
      <c r="B109" s="97"/>
      <c r="C109" s="73"/>
      <c r="D109" s="97"/>
      <c r="E109" s="73"/>
      <c r="F109" s="97"/>
      <c r="G109" s="73"/>
      <c r="H109" s="97"/>
      <c r="I109" s="73"/>
      <c r="J109" s="97"/>
      <c r="K109" s="73"/>
      <c r="L109" s="97"/>
      <c r="M109" s="73"/>
      <c r="N109" s="97"/>
      <c r="O109" s="73"/>
      <c r="P109" s="73"/>
      <c r="Q109" s="72"/>
      <c r="R109" s="72"/>
      <c r="S109" s="73"/>
      <c r="T109" s="72"/>
      <c r="U109" s="72"/>
      <c r="V109" s="72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15"/>
    </row>
    <row r="110" spans="1:38" x14ac:dyDescent="0.25">
      <c r="A110" s="55" t="s">
        <v>186</v>
      </c>
      <c r="B110" s="28"/>
      <c r="C110" s="13"/>
      <c r="D110" s="28">
        <v>60</v>
      </c>
      <c r="E110" s="11">
        <f>Parameters!$D$19</f>
        <v>0.31</v>
      </c>
      <c r="F110" s="28">
        <v>1800</v>
      </c>
      <c r="G110" s="13">
        <f>Parameters!$D$21</f>
        <v>0.33</v>
      </c>
      <c r="H110" s="28">
        <v>100</v>
      </c>
      <c r="I110" s="11">
        <f>Parameters!$D$23</f>
        <v>0.28999999999999998</v>
      </c>
      <c r="J110" s="28">
        <v>4400</v>
      </c>
      <c r="K110" s="13">
        <f>Parameters!$D$25</f>
        <v>0.28999999999999998</v>
      </c>
      <c r="L110" s="28">
        <v>120</v>
      </c>
      <c r="M110" s="13">
        <f>Parameters!$D$27</f>
        <v>0.28999999999999998</v>
      </c>
      <c r="N110" s="28"/>
      <c r="O110" s="13"/>
      <c r="P110" s="13">
        <v>370</v>
      </c>
      <c r="Q110" s="28">
        <v>120</v>
      </c>
      <c r="R110" s="13">
        <f>Parameters!$D$32</f>
        <v>0.28999999999999998</v>
      </c>
      <c r="S110" s="38"/>
      <c r="T110" s="38"/>
      <c r="U110" s="38"/>
      <c r="V110" s="38"/>
      <c r="W110" s="74">
        <f>IF((B110*C110+D110*E110+F110*G110+H110*I110+J110*K110+L110*M110+N110*O110+P110+Q110*R110)=0,"",
                          ((B110*C110+D110*E110+F110*G110+H110*I110+J110*K110+L110*M110+N110*O110)*IF(U110&gt;0,U110,1)+P110+IF(Q110=0,1,Q110)*R110)*(1+Overhead_Common)*IF(V110&gt;0,V110,1))</f>
        <v>2592.92</v>
      </c>
      <c r="X110" s="124">
        <f t="shared" si="72"/>
        <v>2592.92</v>
      </c>
      <c r="Y110" s="124">
        <f>X110*(1+X$3)</f>
        <v>2599.4022999999997</v>
      </c>
      <c r="Z110" s="124">
        <f t="shared" ref="Z110:AK110" si="128">Y110*(1+Y$3)</f>
        <v>2566.9097712499997</v>
      </c>
      <c r="AA110" s="124">
        <f t="shared" si="128"/>
        <v>2598.7394524134997</v>
      </c>
      <c r="AB110" s="124">
        <f t="shared" si="128"/>
        <v>2849.5178095714027</v>
      </c>
      <c r="AC110" s="124">
        <f t="shared" si="128"/>
        <v>2948.1111257825733</v>
      </c>
      <c r="AD110" s="124">
        <f t="shared" si="128"/>
        <v>3028.889370629016</v>
      </c>
      <c r="AE110" s="124">
        <f t="shared" si="128"/>
        <v>3104.0058270206155</v>
      </c>
      <c r="AF110" s="124">
        <f t="shared" si="128"/>
        <v>3181.6059726961307</v>
      </c>
      <c r="AG110" s="124">
        <f t="shared" si="128"/>
        <v>3264.32772798623</v>
      </c>
      <c r="AH110" s="124">
        <f t="shared" si="128"/>
        <v>3332.8786102739405</v>
      </c>
      <c r="AI110" s="124">
        <f t="shared" si="128"/>
        <v>3399.5361824794195</v>
      </c>
      <c r="AJ110" s="124">
        <f t="shared" si="128"/>
        <v>3467.5269061290078</v>
      </c>
      <c r="AK110" s="124">
        <f t="shared" si="128"/>
        <v>3536.8774442515878</v>
      </c>
      <c r="AL110" s="15"/>
    </row>
    <row r="111" spans="1:38" x14ac:dyDescent="0.25">
      <c r="A111" s="55" t="s">
        <v>187</v>
      </c>
      <c r="B111" s="28"/>
      <c r="C111" s="13"/>
      <c r="D111" s="28">
        <v>60</v>
      </c>
      <c r="E111" s="11">
        <f>Parameters!$D$19</f>
        <v>0.31</v>
      </c>
      <c r="F111" s="28">
        <v>330</v>
      </c>
      <c r="G111" s="13">
        <f>Parameters!$D$21</f>
        <v>0.33</v>
      </c>
      <c r="H111" s="28">
        <v>100</v>
      </c>
      <c r="I111" s="11">
        <f>Parameters!$D$23</f>
        <v>0.28999999999999998</v>
      </c>
      <c r="J111" s="28">
        <v>540</v>
      </c>
      <c r="K111" s="13">
        <f>Parameters!$D$25</f>
        <v>0.28999999999999998</v>
      </c>
      <c r="L111" s="28">
        <v>115</v>
      </c>
      <c r="M111" s="13">
        <f>Parameters!$D$27</f>
        <v>0.28999999999999998</v>
      </c>
      <c r="N111" s="28">
        <v>320</v>
      </c>
      <c r="O111" s="9">
        <f>Parameters!$D$29</f>
        <v>0.28999999999999998</v>
      </c>
      <c r="P111" s="13"/>
      <c r="Q111" s="28">
        <v>60</v>
      </c>
      <c r="R111" s="13">
        <f>Parameters!$D$32</f>
        <v>0.28999999999999998</v>
      </c>
      <c r="S111" s="38"/>
      <c r="T111" s="38"/>
      <c r="U111" s="38"/>
      <c r="V111" s="38"/>
      <c r="W111" s="74">
        <f>IF((B111*C111+D111*E111+F111*G111+H111*I111+J111*K111+L111*M111+N111*O111+P111+Q111*R111)=0,"",
                          ((B111*C111+D111*E111+F111*G111+H111*I111+J111*K111+L111*M111+N111*O111)*IF(U111&gt;0,U111,1)+P111+IF(Q111=0,1,Q111)*R111)*(1+Overhead_Common)*IF(V111&gt;0,V111,1))</f>
        <v>502.31500000000005</v>
      </c>
      <c r="X111" s="124">
        <f t="shared" si="72"/>
        <v>502.31500000000005</v>
      </c>
      <c r="Y111" s="124">
        <f>X111*(1+X$3)</f>
        <v>503.57078750000005</v>
      </c>
      <c r="Z111" s="124">
        <f t="shared" ref="Z111:AK111" si="129">Y111*(1+Y$3)</f>
        <v>497.27615265625008</v>
      </c>
      <c r="AA111" s="124">
        <f t="shared" si="129"/>
        <v>503.44237694918758</v>
      </c>
      <c r="AB111" s="124">
        <f t="shared" si="129"/>
        <v>552.02456632478425</v>
      </c>
      <c r="AC111" s="124">
        <f t="shared" si="129"/>
        <v>571.12461631962174</v>
      </c>
      <c r="AD111" s="124">
        <f t="shared" si="129"/>
        <v>586.7734308067794</v>
      </c>
      <c r="AE111" s="124">
        <f t="shared" si="129"/>
        <v>601.32541189078745</v>
      </c>
      <c r="AF111" s="124">
        <f t="shared" si="129"/>
        <v>616.35854718805706</v>
      </c>
      <c r="AG111" s="124">
        <f t="shared" si="129"/>
        <v>632.3838694149465</v>
      </c>
      <c r="AH111" s="124">
        <f t="shared" si="129"/>
        <v>645.66393067266029</v>
      </c>
      <c r="AI111" s="124">
        <f t="shared" si="129"/>
        <v>658.57720928611354</v>
      </c>
      <c r="AJ111" s="124">
        <f t="shared" si="129"/>
        <v>671.74875347183581</v>
      </c>
      <c r="AK111" s="124">
        <f t="shared" si="129"/>
        <v>685.18372854127256</v>
      </c>
      <c r="AL111" s="15"/>
    </row>
    <row r="112" spans="1:38" x14ac:dyDescent="0.25">
      <c r="A112" s="55" t="s">
        <v>188</v>
      </c>
      <c r="B112" s="28"/>
      <c r="C112" s="13"/>
      <c r="D112" s="28">
        <v>30</v>
      </c>
      <c r="E112" s="11">
        <f>Parameters!$D$19</f>
        <v>0.31</v>
      </c>
      <c r="F112" s="28"/>
      <c r="G112" s="13"/>
      <c r="H112" s="28">
        <v>100</v>
      </c>
      <c r="I112" s="11">
        <f>Parameters!$D$23</f>
        <v>0.28999999999999998</v>
      </c>
      <c r="J112" s="28">
        <v>720</v>
      </c>
      <c r="K112" s="13">
        <f>Parameters!$D$25</f>
        <v>0.28999999999999998</v>
      </c>
      <c r="L112" s="28"/>
      <c r="M112" s="13"/>
      <c r="N112" s="28">
        <v>30</v>
      </c>
      <c r="O112" s="9">
        <f>Parameters!$D$29</f>
        <v>0.28999999999999998</v>
      </c>
      <c r="P112" s="13">
        <v>175</v>
      </c>
      <c r="Q112" s="28"/>
      <c r="R112" s="13"/>
      <c r="S112" s="38"/>
      <c r="T112" s="38"/>
      <c r="U112" s="38"/>
      <c r="V112" s="38"/>
      <c r="W112" s="74">
        <f>IF((B112*C112+D112*E112+F112*G112+H112*I112+J112*K112+L112*M112+N112*O112+P112+Q112*R112)=0,"",
                          ((B112*C112+D112*E112+F112*G112+H112*I112+J112*K112+L112*M112+N112*O112)*IF(U112&gt;0,U112,1)+P112+IF(Q112=0,1,Q112)*R112)*(1+Overhead_Common)*IF(V112&gt;0,V112,1))</f>
        <v>473.88</v>
      </c>
      <c r="X112" s="124">
        <f t="shared" si="72"/>
        <v>473.88</v>
      </c>
      <c r="Y112" s="124">
        <f>X112*(1+X$3)</f>
        <v>475.06469999999996</v>
      </c>
      <c r="Z112" s="124">
        <f t="shared" ref="Z112:AK112" si="130">Y112*(1+Y$3)</f>
        <v>469.12639124999998</v>
      </c>
      <c r="AA112" s="124">
        <f t="shared" si="130"/>
        <v>474.94355850149998</v>
      </c>
      <c r="AB112" s="124">
        <f t="shared" si="130"/>
        <v>520.7756118968947</v>
      </c>
      <c r="AC112" s="124">
        <f t="shared" si="130"/>
        <v>538.79444806852723</v>
      </c>
      <c r="AD112" s="124">
        <f t="shared" si="130"/>
        <v>553.55741594560493</v>
      </c>
      <c r="AE112" s="124">
        <f t="shared" si="130"/>
        <v>567.28563986105587</v>
      </c>
      <c r="AF112" s="124">
        <f t="shared" si="130"/>
        <v>581.46778085758217</v>
      </c>
      <c r="AG112" s="124">
        <f t="shared" si="130"/>
        <v>596.58594315987932</v>
      </c>
      <c r="AH112" s="124">
        <f t="shared" si="130"/>
        <v>609.11424796623669</v>
      </c>
      <c r="AI112" s="124">
        <f t="shared" si="130"/>
        <v>621.29653292556145</v>
      </c>
      <c r="AJ112" s="124">
        <f t="shared" si="130"/>
        <v>633.72246358407267</v>
      </c>
      <c r="AK112" s="124">
        <f t="shared" si="130"/>
        <v>646.39691285575418</v>
      </c>
      <c r="AL112" s="15"/>
    </row>
    <row r="113" spans="1:37" x14ac:dyDescent="0.25">
      <c r="A113" s="148" t="s">
        <v>366</v>
      </c>
      <c r="B113" s="72"/>
      <c r="C113" s="72"/>
      <c r="D113" s="72"/>
      <c r="E113" s="72"/>
      <c r="F113" s="72"/>
      <c r="G113" s="72"/>
      <c r="H113" s="72"/>
      <c r="I113" s="72"/>
      <c r="J113" s="72"/>
      <c r="K113" s="72"/>
      <c r="L113" s="72"/>
      <c r="M113" s="72"/>
      <c r="N113" s="72"/>
      <c r="O113" s="72"/>
      <c r="P113" s="72"/>
      <c r="Q113" s="72"/>
      <c r="R113" s="72"/>
      <c r="S113" s="72"/>
      <c r="T113" s="72"/>
      <c r="U113" s="72"/>
      <c r="V113" s="72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</row>
    <row r="114" spans="1:37" x14ac:dyDescent="0.25">
      <c r="A114" s="151" t="s">
        <v>367</v>
      </c>
      <c r="B114" s="135">
        <v>6</v>
      </c>
      <c r="C114" s="11">
        <f>Parameters!$D$17</f>
        <v>0.26</v>
      </c>
      <c r="D114" s="2">
        <v>10</v>
      </c>
      <c r="E114" s="11">
        <f>Parameters!$D$19</f>
        <v>0.31</v>
      </c>
      <c r="F114" s="2"/>
      <c r="G114" s="13"/>
      <c r="H114" s="2"/>
      <c r="I114" s="13"/>
      <c r="J114" s="2">
        <v>25</v>
      </c>
      <c r="K114" s="13">
        <f>Parameters!$D$25</f>
        <v>0.28999999999999998</v>
      </c>
      <c r="L114" s="2"/>
      <c r="M114" s="8"/>
      <c r="N114" s="2">
        <v>12</v>
      </c>
      <c r="O114" s="9">
        <f>Parameters!$D$29</f>
        <v>0.28999999999999998</v>
      </c>
      <c r="P114" s="2"/>
      <c r="Q114" s="3"/>
      <c r="R114" s="2"/>
      <c r="S114" s="2"/>
      <c r="T114" s="2"/>
      <c r="U114" s="2"/>
      <c r="V114" s="2"/>
      <c r="W114" s="74">
        <f>IF((B114*C114+D114*E114+F114*G114+H114*I114+J114*K114+L114*M114+N114*O114+P114+Q114*R114)=0,"",
                          ((B114*C114+D114*E114+F114*G114+H114*I114+J114*K114+L114*M114+N114*O114)*IF(U114&gt;0,U114,1)+P114+IF(Q114=0,1,Q114)*R114)*(1+Overhead_Common)*IF(V114&gt;0,V114,1))</f>
        <v>16.929000000000002</v>
      </c>
      <c r="X114" s="124">
        <f t="shared" ref="X114:X116" si="131">W114</f>
        <v>16.929000000000002</v>
      </c>
      <c r="Y114" s="124">
        <f>X114*(1+X$3)</f>
        <v>16.971322499999999</v>
      </c>
      <c r="Z114" s="124">
        <f t="shared" ref="Z114:AK114" si="132">Y114*(1+Y$3)</f>
        <v>16.759180968750002</v>
      </c>
      <c r="AA114" s="124">
        <f t="shared" si="132"/>
        <v>16.966994812762501</v>
      </c>
      <c r="AB114" s="124">
        <f t="shared" si="132"/>
        <v>18.604309812194082</v>
      </c>
      <c r="AC114" s="124">
        <f t="shared" si="132"/>
        <v>19.248018931695995</v>
      </c>
      <c r="AD114" s="124">
        <f t="shared" si="132"/>
        <v>19.775414650424466</v>
      </c>
      <c r="AE114" s="124">
        <f t="shared" si="132"/>
        <v>20.265844933754991</v>
      </c>
      <c r="AF114" s="124">
        <f t="shared" si="132"/>
        <v>20.772491057098865</v>
      </c>
      <c r="AG114" s="124">
        <f t="shared" si="132"/>
        <v>21.312575824583437</v>
      </c>
      <c r="AH114" s="124">
        <f t="shared" si="132"/>
        <v>21.760139916899686</v>
      </c>
      <c r="AI114" s="124">
        <f t="shared" si="132"/>
        <v>22.195342715237679</v>
      </c>
      <c r="AJ114" s="124">
        <f t="shared" si="132"/>
        <v>22.639249569542432</v>
      </c>
      <c r="AK114" s="124">
        <f t="shared" si="132"/>
        <v>23.092034560933282</v>
      </c>
    </row>
    <row r="115" spans="1:37" x14ac:dyDescent="0.25">
      <c r="A115" s="151" t="s">
        <v>368</v>
      </c>
      <c r="B115" s="136">
        <v>6</v>
      </c>
      <c r="C115" s="11">
        <f>Parameters!$D$17</f>
        <v>0.26</v>
      </c>
      <c r="D115" s="137">
        <v>6</v>
      </c>
      <c r="E115" s="11">
        <f>Parameters!$D$19</f>
        <v>0.31</v>
      </c>
      <c r="F115" s="137"/>
      <c r="G115" s="13"/>
      <c r="H115" s="137">
        <v>50</v>
      </c>
      <c r="I115" s="11">
        <f>Parameters!$D$23</f>
        <v>0.28999999999999998</v>
      </c>
      <c r="J115" s="137">
        <v>13</v>
      </c>
      <c r="K115" s="13">
        <f>Parameters!$D$25</f>
        <v>0.28999999999999998</v>
      </c>
      <c r="L115" s="137"/>
      <c r="M115" s="8"/>
      <c r="N115" s="137">
        <v>5.25</v>
      </c>
      <c r="O115" s="9">
        <f>Parameters!$D$29</f>
        <v>0.28999999999999998</v>
      </c>
      <c r="P115" s="138">
        <v>2</v>
      </c>
      <c r="Q115" s="3"/>
      <c r="R115" s="2"/>
      <c r="S115" s="137"/>
      <c r="T115" s="137"/>
      <c r="U115" s="137"/>
      <c r="V115" s="137"/>
      <c r="W115" s="74">
        <f>IF((B115*C115+D115*E115+F115*G115+H115*I115+J115*K115+L115*M115+N115*O115+P115+Q115*R115)=0,"",
                          ((B115*C115+D115*E115+F115*G115+H115*I115+J115*K115+L115*M115+N115*O115)*IF(U115&gt;0,U115,1)+P115+IF(Q115=0,1,Q115)*R115)*(1+Overhead_Common)*IF(V115&gt;0,V115,1))</f>
        <v>27.733750000000001</v>
      </c>
      <c r="X115" s="124">
        <f t="shared" si="131"/>
        <v>27.733750000000001</v>
      </c>
      <c r="Y115" s="124">
        <f>X115*(1+X$3)</f>
        <v>27.803084374999997</v>
      </c>
      <c r="Z115" s="124">
        <f t="shared" ref="Z115:AK115" si="133">Y115*(1+Y$3)</f>
        <v>27.455545820312498</v>
      </c>
      <c r="AA115" s="124">
        <f t="shared" si="133"/>
        <v>27.795994588484373</v>
      </c>
      <c r="AB115" s="124">
        <f t="shared" si="133"/>
        <v>30.478308066273115</v>
      </c>
      <c r="AC115" s="124">
        <f t="shared" si="133"/>
        <v>31.532857525366165</v>
      </c>
      <c r="AD115" s="124">
        <f t="shared" si="133"/>
        <v>32.396857821561198</v>
      </c>
      <c r="AE115" s="124">
        <f t="shared" si="133"/>
        <v>33.200299895535913</v>
      </c>
      <c r="AF115" s="124">
        <f t="shared" si="133"/>
        <v>34.030307392924307</v>
      </c>
      <c r="AG115" s="124">
        <f t="shared" si="133"/>
        <v>34.91509538514034</v>
      </c>
      <c r="AH115" s="124">
        <f t="shared" si="133"/>
        <v>35.648312388228284</v>
      </c>
      <c r="AI115" s="124">
        <f t="shared" si="133"/>
        <v>36.361278635992853</v>
      </c>
      <c r="AJ115" s="124">
        <f t="shared" si="133"/>
        <v>37.088504208712713</v>
      </c>
      <c r="AK115" s="124">
        <f t="shared" si="133"/>
        <v>37.830274292886969</v>
      </c>
    </row>
    <row r="116" spans="1:37" x14ac:dyDescent="0.25">
      <c r="A116" s="151" t="s">
        <v>369</v>
      </c>
      <c r="B116" s="135">
        <v>4</v>
      </c>
      <c r="C116" s="11">
        <f>Parameters!$D$17</f>
        <v>0.26</v>
      </c>
      <c r="D116" s="2">
        <v>5</v>
      </c>
      <c r="E116" s="11">
        <f>Parameters!$D$19</f>
        <v>0.31</v>
      </c>
      <c r="F116" s="2"/>
      <c r="G116" s="13"/>
      <c r="H116" s="2"/>
      <c r="I116" s="13"/>
      <c r="J116" s="2"/>
      <c r="K116" s="8"/>
      <c r="L116" s="2"/>
      <c r="M116" s="8"/>
      <c r="N116" s="2">
        <v>2</v>
      </c>
      <c r="O116" s="9">
        <f>Parameters!$D$29</f>
        <v>0.28999999999999998</v>
      </c>
      <c r="P116" s="2"/>
      <c r="Q116" s="3"/>
      <c r="R116" s="2"/>
      <c r="S116" s="2"/>
      <c r="T116" s="2"/>
      <c r="U116" s="2"/>
      <c r="V116" s="2"/>
      <c r="W116" s="74">
        <f>IF((B116*C116+D116*E116+F116*G116+H116*I116+J116*K116+L116*M116+N116*O116+P116+Q116*R116)=0,"",
                          ((B116*C116+D116*E116+F116*G116+H116*I116+J116*K116+L116*M116+N116*O116)*IF(U116&gt;0,U116,1)+P116+IF(Q116=0,1,Q116)*R116)*(1+Overhead_Common)*IF(V116&gt;0,V116,1))</f>
        <v>3.4870000000000001</v>
      </c>
      <c r="X116" s="124">
        <f t="shared" si="131"/>
        <v>3.4870000000000001</v>
      </c>
      <c r="Y116" s="124">
        <f>X116*(1+X$3)</f>
        <v>3.4957175</v>
      </c>
      <c r="Z116" s="124">
        <f t="shared" ref="Z116:AK116" si="134">Y116*(1+Y$3)</f>
        <v>3.4520210312500001</v>
      </c>
      <c r="AA116" s="124">
        <f t="shared" si="134"/>
        <v>3.4948260920375001</v>
      </c>
      <c r="AB116" s="124">
        <f t="shared" si="134"/>
        <v>3.8320768099191187</v>
      </c>
      <c r="AC116" s="124">
        <f t="shared" si="134"/>
        <v>3.9646666675423199</v>
      </c>
      <c r="AD116" s="124">
        <f t="shared" si="134"/>
        <v>4.0732985342329799</v>
      </c>
      <c r="AE116" s="124">
        <f t="shared" si="134"/>
        <v>4.1743163378819572</v>
      </c>
      <c r="AF116" s="124">
        <f t="shared" si="134"/>
        <v>4.2786742463290057</v>
      </c>
      <c r="AG116" s="124">
        <f t="shared" si="134"/>
        <v>4.38991977673356</v>
      </c>
      <c r="AH116" s="124">
        <f t="shared" si="134"/>
        <v>4.4821080920449647</v>
      </c>
      <c r="AI116" s="124">
        <f t="shared" si="134"/>
        <v>4.5717502538858641</v>
      </c>
      <c r="AJ116" s="124">
        <f t="shared" si="134"/>
        <v>4.6631852589635816</v>
      </c>
      <c r="AK116" s="124">
        <f t="shared" si="134"/>
        <v>4.7564489641428533</v>
      </c>
    </row>
    <row r="117" spans="1:37" x14ac:dyDescent="0.25">
      <c r="A117" s="151" t="s">
        <v>370</v>
      </c>
      <c r="B117" s="135">
        <v>8</v>
      </c>
      <c r="C117" s="11">
        <f>Parameters!$D$17</f>
        <v>0.26</v>
      </c>
      <c r="D117" s="2">
        <v>10</v>
      </c>
      <c r="E117" s="11">
        <f>Parameters!$D$19</f>
        <v>0.31</v>
      </c>
      <c r="F117" s="2"/>
      <c r="G117" s="13"/>
      <c r="H117" s="2">
        <v>50</v>
      </c>
      <c r="I117" s="11">
        <f>Parameters!$D$23</f>
        <v>0.28999999999999998</v>
      </c>
      <c r="J117" s="2">
        <v>10</v>
      </c>
      <c r="K117" s="13">
        <f>Parameters!$D$25</f>
        <v>0.28999999999999998</v>
      </c>
      <c r="L117" s="2"/>
      <c r="M117" s="8"/>
      <c r="N117" s="2">
        <v>10</v>
      </c>
      <c r="O117" s="9">
        <f>Parameters!$D$29</f>
        <v>0.28999999999999998</v>
      </c>
      <c r="P117" s="2"/>
      <c r="Q117" s="3"/>
      <c r="R117" s="2"/>
      <c r="S117" s="2"/>
      <c r="T117" s="2"/>
      <c r="U117" s="2"/>
      <c r="V117" s="2"/>
      <c r="W117" s="74">
        <f>IF((B117*C117+D117*E117+F117*G117+H117*I117+J117*K117+L117*M117+N117*O117+P117+Q117*R117)=0,"",
                          ((B117*C117+D117*E117+F117*G117+H117*I117+J117*K117+L117*M117+N117*O117)*IF(U117&gt;0,U117,1)+P117+IF(Q117=0,1,Q117)*R117)*(1+Overhead_Common)*IF(V117&gt;0,V117,1))</f>
        <v>28.027999999999999</v>
      </c>
      <c r="X117" s="124">
        <f t="shared" ref="X117:X118" si="135">W117</f>
        <v>28.027999999999999</v>
      </c>
      <c r="Y117" s="124">
        <f>X117*(1+X$3)</f>
        <v>28.098069999999996</v>
      </c>
      <c r="Z117" s="124">
        <f t="shared" ref="Z117:AK117" si="136">Y117*(1+Y$3)</f>
        <v>27.746844124999999</v>
      </c>
      <c r="AA117" s="124">
        <f t="shared" si="136"/>
        <v>28.090904992149998</v>
      </c>
      <c r="AB117" s="124">
        <f t="shared" si="136"/>
        <v>30.801677323892473</v>
      </c>
      <c r="AC117" s="124">
        <f t="shared" si="136"/>
        <v>31.867415359299152</v>
      </c>
      <c r="AD117" s="124">
        <f t="shared" si="136"/>
        <v>32.740582540143954</v>
      </c>
      <c r="AE117" s="124">
        <f t="shared" si="136"/>
        <v>33.552548987139524</v>
      </c>
      <c r="AF117" s="124">
        <f t="shared" si="136"/>
        <v>34.391362711818012</v>
      </c>
      <c r="AG117" s="124">
        <f t="shared" si="136"/>
        <v>35.285538142325279</v>
      </c>
      <c r="AH117" s="124">
        <f t="shared" si="136"/>
        <v>36.026534443314105</v>
      </c>
      <c r="AI117" s="124">
        <f t="shared" si="136"/>
        <v>36.747065132180389</v>
      </c>
      <c r="AJ117" s="124">
        <f t="shared" si="136"/>
        <v>37.482006434823994</v>
      </c>
      <c r="AK117" s="124">
        <f t="shared" si="136"/>
        <v>38.231646563520478</v>
      </c>
    </row>
    <row r="118" spans="1:37" x14ac:dyDescent="0.25">
      <c r="A118" s="151" t="s">
        <v>371</v>
      </c>
      <c r="B118" s="135">
        <v>4</v>
      </c>
      <c r="C118" s="11">
        <f>Parameters!$D$17</f>
        <v>0.26</v>
      </c>
      <c r="D118" s="2">
        <v>5</v>
      </c>
      <c r="E118" s="11">
        <f>Parameters!$D$19</f>
        <v>0.31</v>
      </c>
      <c r="F118" s="2"/>
      <c r="G118" s="13"/>
      <c r="H118" s="2"/>
      <c r="I118" s="13"/>
      <c r="J118" s="2"/>
      <c r="K118" s="8"/>
      <c r="L118" s="2"/>
      <c r="M118" s="8"/>
      <c r="N118" s="2">
        <v>2</v>
      </c>
      <c r="O118" s="9">
        <f>Parameters!$D$29</f>
        <v>0.28999999999999998</v>
      </c>
      <c r="P118" s="2"/>
      <c r="Q118" s="3"/>
      <c r="R118" s="2"/>
      <c r="S118" s="2"/>
      <c r="T118" s="2"/>
      <c r="U118" s="2"/>
      <c r="V118" s="2"/>
      <c r="W118" s="74">
        <f>IF((B118*C118+D118*E118+F118*G118+H118*I118+J118*K118+L118*M118+N118*O118+P118+Q118*R118)=0,"",
                          ((B118*C118+D118*E118+F118*G118+H118*I118+J118*K118+L118*M118+N118*O118)*IF(U118&gt;0,U118,1)+P118+IF(Q118=0,1,Q118)*R118)*(1+Overhead_Common)*IF(V118&gt;0,V118,1))</f>
        <v>3.4870000000000001</v>
      </c>
      <c r="X118" s="124">
        <f t="shared" si="135"/>
        <v>3.4870000000000001</v>
      </c>
      <c r="Y118" s="124">
        <f>X118*(1+X$3)</f>
        <v>3.4957175</v>
      </c>
      <c r="Z118" s="124">
        <f t="shared" ref="Z118:AK118" si="137">Y118*(1+Y$3)</f>
        <v>3.4520210312500001</v>
      </c>
      <c r="AA118" s="124">
        <f t="shared" si="137"/>
        <v>3.4948260920375001</v>
      </c>
      <c r="AB118" s="124">
        <f t="shared" si="137"/>
        <v>3.8320768099191187</v>
      </c>
      <c r="AC118" s="124">
        <f t="shared" si="137"/>
        <v>3.9646666675423199</v>
      </c>
      <c r="AD118" s="124">
        <f t="shared" si="137"/>
        <v>4.0732985342329799</v>
      </c>
      <c r="AE118" s="124">
        <f t="shared" si="137"/>
        <v>4.1743163378819572</v>
      </c>
      <c r="AF118" s="124">
        <f t="shared" si="137"/>
        <v>4.2786742463290057</v>
      </c>
      <c r="AG118" s="124">
        <f t="shared" si="137"/>
        <v>4.38991977673356</v>
      </c>
      <c r="AH118" s="124">
        <f t="shared" si="137"/>
        <v>4.4821080920449647</v>
      </c>
      <c r="AI118" s="124">
        <f t="shared" si="137"/>
        <v>4.5717502538858641</v>
      </c>
      <c r="AJ118" s="124">
        <f t="shared" si="137"/>
        <v>4.6631852589635816</v>
      </c>
      <c r="AK118" s="124">
        <f t="shared" si="137"/>
        <v>4.7564489641428533</v>
      </c>
    </row>
  </sheetData>
  <autoFilter ref="A2:W112" xr:uid="{00000000-0009-0000-0000-000001000000}"/>
  <mergeCells count="12">
    <mergeCell ref="L1:M1"/>
    <mergeCell ref="B1:C1"/>
    <mergeCell ref="D1:E1"/>
    <mergeCell ref="F1:G1"/>
    <mergeCell ref="H1:I1"/>
    <mergeCell ref="J1:K1"/>
    <mergeCell ref="T1:T2"/>
    <mergeCell ref="U1:U2"/>
    <mergeCell ref="V1:V2"/>
    <mergeCell ref="X1:AK1"/>
    <mergeCell ref="N1:O1"/>
    <mergeCell ref="Q1:R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61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C3" sqref="AC3"/>
    </sheetView>
  </sheetViews>
  <sheetFormatPr defaultColWidth="24.5703125" defaultRowHeight="15.75" x14ac:dyDescent="0.25"/>
  <cols>
    <col min="1" max="1" width="142.28515625" style="57" customWidth="1"/>
    <col min="2" max="2" width="15.140625" style="1" customWidth="1"/>
    <col min="3" max="3" width="17.28515625" style="14" customWidth="1"/>
    <col min="4" max="4" width="14.140625" style="1" customWidth="1"/>
    <col min="5" max="5" width="14.140625" style="14" customWidth="1"/>
    <col min="6" max="6" width="14.140625" style="1" customWidth="1"/>
    <col min="7" max="7" width="14.28515625" style="14" customWidth="1"/>
    <col min="8" max="8" width="14.140625" style="1" customWidth="1"/>
    <col min="9" max="9" width="14.5703125" style="14" customWidth="1"/>
    <col min="10" max="10" width="14.28515625" style="1" customWidth="1"/>
    <col min="11" max="11" width="15.5703125" style="15" customWidth="1"/>
    <col min="12" max="12" width="14.42578125" customWidth="1"/>
    <col min="13" max="13" width="14.42578125" style="15" customWidth="1"/>
    <col min="14" max="14" width="13.5703125" customWidth="1"/>
    <col min="15" max="15" width="14.5703125" style="15" customWidth="1"/>
    <col min="16" max="16" width="19.5703125" style="15" customWidth="1"/>
    <col min="17" max="17" width="13.5703125" customWidth="1"/>
    <col min="18" max="18" width="13.85546875" customWidth="1"/>
    <col min="19" max="19" width="22.85546875" style="33" customWidth="1"/>
    <col min="20" max="20" width="19.140625" style="33" customWidth="1"/>
    <col min="21" max="21" width="16.85546875" style="33" customWidth="1"/>
    <col min="22" max="22" width="16.5703125" style="33" customWidth="1"/>
    <col min="23" max="23" width="14.5703125" style="12" customWidth="1"/>
    <col min="24" max="33" width="16.7109375" style="125" customWidth="1"/>
    <col min="34" max="38" width="12.42578125" customWidth="1"/>
    <col min="39" max="54" width="11.85546875" customWidth="1"/>
  </cols>
  <sheetData>
    <row r="1" spans="1:37" ht="60" x14ac:dyDescent="0.25">
      <c r="A1" s="49" t="s">
        <v>163</v>
      </c>
      <c r="B1" s="167" t="s">
        <v>7</v>
      </c>
      <c r="C1" s="159"/>
      <c r="D1" s="167" t="s">
        <v>4</v>
      </c>
      <c r="E1" s="159"/>
      <c r="F1" s="157" t="s">
        <v>203</v>
      </c>
      <c r="G1" s="157"/>
      <c r="H1" s="167" t="s">
        <v>1</v>
      </c>
      <c r="I1" s="159"/>
      <c r="J1" s="167" t="s">
        <v>0</v>
      </c>
      <c r="K1" s="159"/>
      <c r="L1" s="167" t="s">
        <v>3</v>
      </c>
      <c r="M1" s="159"/>
      <c r="N1" s="167" t="s">
        <v>2</v>
      </c>
      <c r="O1" s="159"/>
      <c r="P1" s="10" t="s">
        <v>71</v>
      </c>
      <c r="Q1" s="165" t="s">
        <v>8</v>
      </c>
      <c r="R1" s="166"/>
      <c r="S1" s="29" t="s">
        <v>74</v>
      </c>
      <c r="T1" s="161" t="s">
        <v>349</v>
      </c>
      <c r="U1" s="162" t="s">
        <v>348</v>
      </c>
      <c r="V1" s="162" t="s">
        <v>347</v>
      </c>
      <c r="X1" s="163" t="s">
        <v>194</v>
      </c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</row>
    <row r="2" spans="1:37" ht="60" x14ac:dyDescent="0.25">
      <c r="A2" s="49" t="s">
        <v>6</v>
      </c>
      <c r="B2" s="18" t="s">
        <v>72</v>
      </c>
      <c r="C2" s="10" t="s">
        <v>73</v>
      </c>
      <c r="D2" s="18" t="s">
        <v>72</v>
      </c>
      <c r="E2" s="10" t="s">
        <v>73</v>
      </c>
      <c r="F2" s="18" t="s">
        <v>72</v>
      </c>
      <c r="G2" s="10" t="s">
        <v>73</v>
      </c>
      <c r="H2" s="18" t="s">
        <v>72</v>
      </c>
      <c r="I2" s="10" t="s">
        <v>73</v>
      </c>
      <c r="J2" s="18" t="s">
        <v>72</v>
      </c>
      <c r="K2" s="10" t="s">
        <v>73</v>
      </c>
      <c r="L2" s="18" t="s">
        <v>72</v>
      </c>
      <c r="M2" s="10" t="s">
        <v>73</v>
      </c>
      <c r="N2" s="18" t="s">
        <v>72</v>
      </c>
      <c r="O2" s="10" t="s">
        <v>73</v>
      </c>
      <c r="P2" s="10" t="s">
        <v>5</v>
      </c>
      <c r="Q2" s="18" t="s">
        <v>72</v>
      </c>
      <c r="R2" s="18" t="s">
        <v>73</v>
      </c>
      <c r="S2" s="34" t="s">
        <v>75</v>
      </c>
      <c r="T2" s="161"/>
      <c r="U2" s="162"/>
      <c r="V2" s="162"/>
      <c r="W2" s="22" t="s">
        <v>171</v>
      </c>
      <c r="X2" s="21">
        <v>2019</v>
      </c>
      <c r="Y2" s="40">
        <v>2020</v>
      </c>
      <c r="Z2" s="40">
        <v>2021</v>
      </c>
      <c r="AA2" s="40">
        <v>2022</v>
      </c>
      <c r="AB2" s="40">
        <v>2023</v>
      </c>
      <c r="AC2" s="40">
        <v>2024</v>
      </c>
      <c r="AD2" s="40">
        <v>2025</v>
      </c>
      <c r="AE2" s="40">
        <v>2026</v>
      </c>
      <c r="AF2" s="40">
        <v>2027</v>
      </c>
      <c r="AG2" s="40">
        <v>2028</v>
      </c>
      <c r="AH2" s="40">
        <v>2029</v>
      </c>
      <c r="AI2" s="40">
        <v>2030</v>
      </c>
      <c r="AJ2" s="40">
        <v>2031</v>
      </c>
      <c r="AK2" s="40">
        <v>2032</v>
      </c>
    </row>
    <row r="3" spans="1:37" x14ac:dyDescent="0.25">
      <c r="A3" s="50" t="s">
        <v>157</v>
      </c>
      <c r="B3" s="97"/>
      <c r="C3" s="73"/>
      <c r="D3" s="97"/>
      <c r="E3" s="73"/>
      <c r="F3" s="97"/>
      <c r="G3" s="73"/>
      <c r="H3" s="97"/>
      <c r="I3" s="73"/>
      <c r="J3" s="97"/>
      <c r="K3" s="73"/>
      <c r="L3" s="97"/>
      <c r="M3" s="73"/>
      <c r="N3" s="97"/>
      <c r="O3" s="73"/>
      <c r="P3" s="73"/>
      <c r="Q3" s="72"/>
      <c r="R3" s="72"/>
      <c r="S3" s="73"/>
      <c r="T3" s="72"/>
      <c r="U3" s="72"/>
      <c r="V3" s="72"/>
      <c r="W3" s="24"/>
      <c r="X3" s="39">
        <f>'Αγορά 3α_Summary'!X3</f>
        <v>2.5000000000000001E-3</v>
      </c>
      <c r="Y3" s="39">
        <f>'Αγορά 3α_Summary'!Y3</f>
        <v>-1.2500000000000001E-2</v>
      </c>
      <c r="Z3" s="39">
        <f>'Αγορά 3α_Summary'!Z3</f>
        <v>1.24E-2</v>
      </c>
      <c r="AA3" s="39">
        <f>'Αγορά 3α_Summary'!AA3</f>
        <v>9.6500000000000002E-2</v>
      </c>
      <c r="AB3" s="39">
        <f>'Αγορά 3α_Summary'!AB3</f>
        <v>3.4599999999999999E-2</v>
      </c>
      <c r="AC3" s="39">
        <f>'Αγορά 3α_Summary'!AC3</f>
        <v>2.7400000000000001E-2</v>
      </c>
      <c r="AD3" s="39">
        <f>'Αγορά 3α_Summary'!AD3</f>
        <v>2.4799999999999999E-2</v>
      </c>
      <c r="AE3" s="39">
        <f>'Αγορά 3α_Summary'!AE3</f>
        <v>2.5000000000000001E-2</v>
      </c>
      <c r="AF3" s="39">
        <f>'Αγορά 3α_Summary'!AF3</f>
        <v>2.5999999999999999E-2</v>
      </c>
      <c r="AG3" s="39">
        <f>'Αγορά 3α_Summary'!AG3</f>
        <v>2.1000000000000001E-2</v>
      </c>
      <c r="AH3" s="39">
        <f>'Αγορά 3α_Summary'!AH3</f>
        <v>0.02</v>
      </c>
      <c r="AI3" s="39">
        <f>'Αγορά 3α_Summary'!AI3</f>
        <v>0.02</v>
      </c>
      <c r="AJ3" s="39">
        <f>'Αγορά 3α_Summary'!AJ3</f>
        <v>0.02</v>
      </c>
      <c r="AK3" s="39">
        <f>'Αγορά 3α_Summary'!AK3</f>
        <v>0.02</v>
      </c>
    </row>
    <row r="4" spans="1:37" x14ac:dyDescent="0.25">
      <c r="A4" s="51" t="s">
        <v>54</v>
      </c>
      <c r="B4" s="5">
        <v>5</v>
      </c>
      <c r="C4" s="11">
        <f>Parameters!$D$17</f>
        <v>0.26</v>
      </c>
      <c r="D4" s="5">
        <v>5</v>
      </c>
      <c r="E4" s="11">
        <f>Parameters!$D$19</f>
        <v>0.31</v>
      </c>
      <c r="F4" s="5"/>
      <c r="G4" s="11"/>
      <c r="H4" s="5">
        <v>50</v>
      </c>
      <c r="I4" s="11">
        <f>Parameters!$D$23</f>
        <v>0.28999999999999998</v>
      </c>
      <c r="J4" s="5">
        <v>15</v>
      </c>
      <c r="K4" s="11">
        <f>Parameters!$D$25</f>
        <v>0.28999999999999998</v>
      </c>
      <c r="L4" s="4">
        <v>5</v>
      </c>
      <c r="M4" s="11">
        <f>Parameters!$D$27</f>
        <v>0.28999999999999998</v>
      </c>
      <c r="N4" s="4">
        <v>10</v>
      </c>
      <c r="O4" s="9">
        <f>Parameters!$D$29</f>
        <v>0.28999999999999998</v>
      </c>
      <c r="P4" s="9"/>
      <c r="Q4" s="4"/>
      <c r="R4" s="4"/>
      <c r="S4" s="32">
        <v>0.5</v>
      </c>
      <c r="T4" s="32"/>
      <c r="U4" s="32"/>
      <c r="V4" s="32"/>
      <c r="W4" s="74">
        <f t="shared" ref="W4:W20" si="0">IF((B4*C4+D4*E4+F4*G4+H4*I4+J4*K4+L4*M4+N4*O4+P4+Q4*R4)=0,"",
                          ((B4*C4+D4*E4+F4*G4+H4*I4+J4*K4+L4*M4+N4*O4)*IF(U4&gt;0,U4,1)+P4+IF(Q4=0,1,Q4)*R4)*(1+Overhead_Common)*IF(V4&gt;0,V4,1))</f>
        <v>28.654999999999994</v>
      </c>
      <c r="X4" s="124">
        <f>W4</f>
        <v>28.654999999999994</v>
      </c>
      <c r="Y4" s="124">
        <f t="shared" ref="Y4:Y20" si="1">X4*(1+X$3)</f>
        <v>28.726637499999992</v>
      </c>
      <c r="Z4" s="124">
        <f t="shared" ref="Z4:AK4" si="2">Y4*(1+Y$3)</f>
        <v>28.367554531249993</v>
      </c>
      <c r="AA4" s="124">
        <f t="shared" si="2"/>
        <v>28.719312207437493</v>
      </c>
      <c r="AB4" s="124">
        <f t="shared" si="2"/>
        <v>31.490725835455212</v>
      </c>
      <c r="AC4" s="124">
        <f t="shared" si="2"/>
        <v>32.58030494936196</v>
      </c>
      <c r="AD4" s="124">
        <f t="shared" si="2"/>
        <v>33.473005304974478</v>
      </c>
      <c r="AE4" s="124">
        <f t="shared" si="2"/>
        <v>34.303135836537841</v>
      </c>
      <c r="AF4" s="124">
        <f t="shared" si="2"/>
        <v>35.160714232451284</v>
      </c>
      <c r="AG4" s="124">
        <f t="shared" si="2"/>
        <v>36.074892802495015</v>
      </c>
      <c r="AH4" s="124">
        <f t="shared" si="2"/>
        <v>36.832465551347404</v>
      </c>
      <c r="AI4" s="124">
        <f t="shared" si="2"/>
        <v>37.569114862374356</v>
      </c>
      <c r="AJ4" s="124">
        <f t="shared" si="2"/>
        <v>38.320497159621844</v>
      </c>
      <c r="AK4" s="124">
        <f t="shared" si="2"/>
        <v>39.08690710281428</v>
      </c>
    </row>
    <row r="5" spans="1:37" x14ac:dyDescent="0.25">
      <c r="A5" s="51" t="s">
        <v>55</v>
      </c>
      <c r="B5" s="5">
        <v>5</v>
      </c>
      <c r="C5" s="11">
        <f>Parameters!$D$17</f>
        <v>0.26</v>
      </c>
      <c r="D5" s="5">
        <v>5</v>
      </c>
      <c r="E5" s="11">
        <f>Parameters!$D$19</f>
        <v>0.31</v>
      </c>
      <c r="F5" s="5"/>
      <c r="G5" s="11"/>
      <c r="H5" s="5">
        <v>50</v>
      </c>
      <c r="I5" s="11">
        <f>Parameters!$D$23</f>
        <v>0.28999999999999998</v>
      </c>
      <c r="J5" s="5">
        <v>10</v>
      </c>
      <c r="K5" s="11">
        <f>Parameters!$D$25</f>
        <v>0.28999999999999998</v>
      </c>
      <c r="L5" s="4">
        <v>5</v>
      </c>
      <c r="M5" s="9">
        <f>Parameters!$D$27</f>
        <v>0.28999999999999998</v>
      </c>
      <c r="N5" s="4">
        <v>10</v>
      </c>
      <c r="O5" s="9">
        <f>Parameters!$D$29</f>
        <v>0.28999999999999998</v>
      </c>
      <c r="P5" s="9"/>
      <c r="Q5" s="4"/>
      <c r="R5" s="4"/>
      <c r="S5" s="32">
        <v>0.5</v>
      </c>
      <c r="T5" s="32"/>
      <c r="U5" s="32"/>
      <c r="V5" s="32"/>
      <c r="W5" s="74">
        <f t="shared" si="0"/>
        <v>27.059999999999995</v>
      </c>
      <c r="X5" s="124">
        <f t="shared" ref="X5:X61" si="3">W5</f>
        <v>27.059999999999995</v>
      </c>
      <c r="Y5" s="124">
        <f t="shared" si="1"/>
        <v>27.127649999999992</v>
      </c>
      <c r="Z5" s="124">
        <f t="shared" ref="Z5:AK5" si="4">Y5*(1+Y$3)</f>
        <v>26.788554374999993</v>
      </c>
      <c r="AA5" s="124">
        <f t="shared" si="4"/>
        <v>27.120732449249992</v>
      </c>
      <c r="AB5" s="124">
        <f t="shared" si="4"/>
        <v>29.737883130602619</v>
      </c>
      <c r="AC5" s="124">
        <f t="shared" si="4"/>
        <v>30.766813886921469</v>
      </c>
      <c r="AD5" s="124">
        <f t="shared" si="4"/>
        <v>31.60982458742312</v>
      </c>
      <c r="AE5" s="124">
        <f t="shared" si="4"/>
        <v>32.393748237191211</v>
      </c>
      <c r="AF5" s="124">
        <f t="shared" si="4"/>
        <v>33.20359194312099</v>
      </c>
      <c r="AG5" s="124">
        <f t="shared" si="4"/>
        <v>34.066885333642134</v>
      </c>
      <c r="AH5" s="124">
        <f t="shared" si="4"/>
        <v>34.782289925648612</v>
      </c>
      <c r="AI5" s="124">
        <f t="shared" si="4"/>
        <v>35.477935724161583</v>
      </c>
      <c r="AJ5" s="124">
        <f t="shared" si="4"/>
        <v>36.187494438644812</v>
      </c>
      <c r="AK5" s="124">
        <f t="shared" si="4"/>
        <v>36.911244327417712</v>
      </c>
    </row>
    <row r="6" spans="1:37" x14ac:dyDescent="0.25">
      <c r="A6" s="51" t="s">
        <v>56</v>
      </c>
      <c r="B6" s="5">
        <v>5</v>
      </c>
      <c r="C6" s="11">
        <f>Parameters!$D$17</f>
        <v>0.26</v>
      </c>
      <c r="D6" s="5">
        <v>10</v>
      </c>
      <c r="E6" s="11">
        <f>Parameters!$D$19</f>
        <v>0.31</v>
      </c>
      <c r="F6" s="5"/>
      <c r="G6" s="11"/>
      <c r="H6" s="5"/>
      <c r="I6" s="11"/>
      <c r="J6" s="5">
        <v>15</v>
      </c>
      <c r="K6" s="11">
        <f>Parameters!$D$25</f>
        <v>0.28999999999999998</v>
      </c>
      <c r="L6" s="4"/>
      <c r="M6" s="9"/>
      <c r="N6" s="4">
        <v>5</v>
      </c>
      <c r="O6" s="9">
        <f>Parameters!$D$29</f>
        <v>0.28999999999999998</v>
      </c>
      <c r="P6" s="9"/>
      <c r="Q6" s="4"/>
      <c r="R6" s="4"/>
      <c r="S6" s="32">
        <v>0.5</v>
      </c>
      <c r="T6" s="32"/>
      <c r="U6" s="32"/>
      <c r="V6" s="32"/>
      <c r="W6" s="74">
        <f t="shared" si="0"/>
        <v>11.22</v>
      </c>
      <c r="X6" s="124">
        <f t="shared" si="3"/>
        <v>11.22</v>
      </c>
      <c r="Y6" s="124">
        <f t="shared" si="1"/>
        <v>11.248049999999999</v>
      </c>
      <c r="Z6" s="124">
        <f t="shared" ref="Z6:AK6" si="5">Y6*(1+Y$3)</f>
        <v>11.107449375</v>
      </c>
      <c r="AA6" s="124">
        <f t="shared" si="5"/>
        <v>11.245181747249999</v>
      </c>
      <c r="AB6" s="124">
        <f t="shared" si="5"/>
        <v>12.330341785859625</v>
      </c>
      <c r="AC6" s="124">
        <f t="shared" si="5"/>
        <v>12.756971611650368</v>
      </c>
      <c r="AD6" s="124">
        <f t="shared" si="5"/>
        <v>13.106512633809588</v>
      </c>
      <c r="AE6" s="124">
        <f t="shared" si="5"/>
        <v>13.431554147128065</v>
      </c>
      <c r="AF6" s="124">
        <f t="shared" si="5"/>
        <v>13.767343000806266</v>
      </c>
      <c r="AG6" s="124">
        <f t="shared" si="5"/>
        <v>14.125293918827229</v>
      </c>
      <c r="AH6" s="124">
        <f t="shared" si="5"/>
        <v>14.421925091122599</v>
      </c>
      <c r="AI6" s="124">
        <f t="shared" si="5"/>
        <v>14.710363592945052</v>
      </c>
      <c r="AJ6" s="124">
        <f t="shared" si="5"/>
        <v>15.004570864803954</v>
      </c>
      <c r="AK6" s="124">
        <f t="shared" si="5"/>
        <v>15.304662282100033</v>
      </c>
    </row>
    <row r="7" spans="1:37" x14ac:dyDescent="0.25">
      <c r="A7" s="51" t="s">
        <v>57</v>
      </c>
      <c r="B7" s="5">
        <v>5</v>
      </c>
      <c r="C7" s="11">
        <f>Parameters!$D$17</f>
        <v>0.26</v>
      </c>
      <c r="D7" s="5">
        <v>5</v>
      </c>
      <c r="E7" s="11">
        <f>Parameters!$D$19</f>
        <v>0.31</v>
      </c>
      <c r="F7" s="5"/>
      <c r="G7" s="11"/>
      <c r="H7" s="5">
        <v>50</v>
      </c>
      <c r="I7" s="11">
        <f>Parameters!$D$23</f>
        <v>0.28999999999999998</v>
      </c>
      <c r="J7" s="5">
        <v>10</v>
      </c>
      <c r="K7" s="11">
        <f>Parameters!$D$25</f>
        <v>0.28999999999999998</v>
      </c>
      <c r="L7" s="4"/>
      <c r="M7" s="9"/>
      <c r="N7" s="4">
        <v>5</v>
      </c>
      <c r="O7" s="9">
        <f>Parameters!$D$29</f>
        <v>0.28999999999999998</v>
      </c>
      <c r="P7" s="9"/>
      <c r="Q7" s="4"/>
      <c r="R7" s="4"/>
      <c r="S7" s="32">
        <v>0.5</v>
      </c>
      <c r="T7" s="32"/>
      <c r="U7" s="32"/>
      <c r="V7" s="32"/>
      <c r="W7" s="74">
        <f t="shared" si="0"/>
        <v>23.869999999999997</v>
      </c>
      <c r="X7" s="124">
        <f t="shared" si="3"/>
        <v>23.869999999999997</v>
      </c>
      <c r="Y7" s="124">
        <f t="shared" si="1"/>
        <v>23.929674999999996</v>
      </c>
      <c r="Z7" s="124">
        <f t="shared" ref="Z7:AK7" si="6">Y7*(1+Y$3)</f>
        <v>23.630554062499996</v>
      </c>
      <c r="AA7" s="124">
        <f t="shared" si="6"/>
        <v>23.923572932874997</v>
      </c>
      <c r="AB7" s="124">
        <f t="shared" si="6"/>
        <v>26.232197720897435</v>
      </c>
      <c r="AC7" s="124">
        <f t="shared" si="6"/>
        <v>27.139831762040487</v>
      </c>
      <c r="AD7" s="124">
        <f t="shared" si="6"/>
        <v>27.883463152320399</v>
      </c>
      <c r="AE7" s="124">
        <f t="shared" si="6"/>
        <v>28.574973038497944</v>
      </c>
      <c r="AF7" s="124">
        <f t="shared" si="6"/>
        <v>29.28934736446039</v>
      </c>
      <c r="AG7" s="124">
        <f t="shared" si="6"/>
        <v>30.050870395936361</v>
      </c>
      <c r="AH7" s="124">
        <f t="shared" si="6"/>
        <v>30.681938674251022</v>
      </c>
      <c r="AI7" s="124">
        <f t="shared" si="6"/>
        <v>31.295577447736044</v>
      </c>
      <c r="AJ7" s="124">
        <f t="shared" si="6"/>
        <v>31.921488996690766</v>
      </c>
      <c r="AK7" s="124">
        <f t="shared" si="6"/>
        <v>32.559918776624585</v>
      </c>
    </row>
    <row r="8" spans="1:37" x14ac:dyDescent="0.25">
      <c r="A8" s="51" t="s">
        <v>121</v>
      </c>
      <c r="B8" s="5">
        <v>3</v>
      </c>
      <c r="C8" s="11">
        <f>Parameters!$D$17</f>
        <v>0.26</v>
      </c>
      <c r="D8" s="5">
        <v>5</v>
      </c>
      <c r="E8" s="11">
        <f>Parameters!$D$19</f>
        <v>0.31</v>
      </c>
      <c r="F8" s="5"/>
      <c r="G8" s="11"/>
      <c r="H8" s="5"/>
      <c r="I8" s="11"/>
      <c r="J8" s="5"/>
      <c r="K8" s="9"/>
      <c r="L8" s="4">
        <v>3</v>
      </c>
      <c r="M8" s="9">
        <f>Parameters!$D$27</f>
        <v>0.28999999999999998</v>
      </c>
      <c r="N8" s="4">
        <v>5</v>
      </c>
      <c r="O8" s="9">
        <f>Parameters!$D$29</f>
        <v>0.28999999999999998</v>
      </c>
      <c r="P8" s="9"/>
      <c r="Q8" s="4"/>
      <c r="R8" s="4"/>
      <c r="S8" s="32">
        <v>0.5</v>
      </c>
      <c r="T8" s="32"/>
      <c r="U8" s="32"/>
      <c r="V8" s="32"/>
      <c r="W8" s="74">
        <f t="shared" si="0"/>
        <v>5.1150000000000011</v>
      </c>
      <c r="X8" s="124">
        <f t="shared" si="3"/>
        <v>5.1150000000000011</v>
      </c>
      <c r="Y8" s="124">
        <f t="shared" si="1"/>
        <v>5.1277875000000011</v>
      </c>
      <c r="Z8" s="124">
        <f t="shared" ref="Z8:AK8" si="7">Y8*(1+Y$3)</f>
        <v>5.0636901562500016</v>
      </c>
      <c r="AA8" s="124">
        <f t="shared" si="7"/>
        <v>5.1264799141875015</v>
      </c>
      <c r="AB8" s="124">
        <f t="shared" si="7"/>
        <v>5.6211852259065953</v>
      </c>
      <c r="AC8" s="124">
        <f t="shared" si="7"/>
        <v>5.815678234722963</v>
      </c>
      <c r="AD8" s="124">
        <f t="shared" si="7"/>
        <v>5.9750278183543726</v>
      </c>
      <c r="AE8" s="124">
        <f t="shared" si="7"/>
        <v>6.1232085082495606</v>
      </c>
      <c r="AF8" s="124">
        <f t="shared" si="7"/>
        <v>6.2762887209557991</v>
      </c>
      <c r="AG8" s="124">
        <f t="shared" si="7"/>
        <v>6.4394722277006498</v>
      </c>
      <c r="AH8" s="124">
        <f t="shared" si="7"/>
        <v>6.5747011444823631</v>
      </c>
      <c r="AI8" s="124">
        <f t="shared" si="7"/>
        <v>6.7061951673720106</v>
      </c>
      <c r="AJ8" s="124">
        <f t="shared" si="7"/>
        <v>6.8403190707194508</v>
      </c>
      <c r="AK8" s="124">
        <f t="shared" si="7"/>
        <v>6.9771254521338397</v>
      </c>
    </row>
    <row r="9" spans="1:37" x14ac:dyDescent="0.25">
      <c r="A9" s="51" t="s">
        <v>176</v>
      </c>
      <c r="B9" s="5">
        <v>3</v>
      </c>
      <c r="C9" s="11">
        <f>Parameters!$D$17</f>
        <v>0.26</v>
      </c>
      <c r="D9" s="5">
        <v>5</v>
      </c>
      <c r="E9" s="11">
        <f>Parameters!$D$19</f>
        <v>0.31</v>
      </c>
      <c r="F9" s="5"/>
      <c r="G9" s="11"/>
      <c r="H9" s="5"/>
      <c r="I9" s="11"/>
      <c r="J9" s="5"/>
      <c r="K9" s="9"/>
      <c r="L9" s="4">
        <v>3</v>
      </c>
      <c r="M9" s="9">
        <f>Parameters!$D$27</f>
        <v>0.28999999999999998</v>
      </c>
      <c r="N9" s="4">
        <v>5</v>
      </c>
      <c r="O9" s="9">
        <f>Parameters!$D$29</f>
        <v>0.28999999999999998</v>
      </c>
      <c r="P9" s="9"/>
      <c r="Q9" s="4"/>
      <c r="R9" s="4"/>
      <c r="S9" s="32">
        <v>0.5</v>
      </c>
      <c r="T9" s="32"/>
      <c r="U9" s="32"/>
      <c r="V9" s="32"/>
      <c r="W9" s="74">
        <f t="shared" si="0"/>
        <v>5.1150000000000011</v>
      </c>
      <c r="X9" s="124">
        <f t="shared" si="3"/>
        <v>5.1150000000000011</v>
      </c>
      <c r="Y9" s="124">
        <f t="shared" si="1"/>
        <v>5.1277875000000011</v>
      </c>
      <c r="Z9" s="124">
        <f t="shared" ref="Z9:AK9" si="8">Y9*(1+Y$3)</f>
        <v>5.0636901562500016</v>
      </c>
      <c r="AA9" s="124">
        <f t="shared" si="8"/>
        <v>5.1264799141875015</v>
      </c>
      <c r="AB9" s="124">
        <f t="shared" si="8"/>
        <v>5.6211852259065953</v>
      </c>
      <c r="AC9" s="124">
        <f t="shared" si="8"/>
        <v>5.815678234722963</v>
      </c>
      <c r="AD9" s="124">
        <f t="shared" si="8"/>
        <v>5.9750278183543726</v>
      </c>
      <c r="AE9" s="124">
        <f t="shared" si="8"/>
        <v>6.1232085082495606</v>
      </c>
      <c r="AF9" s="124">
        <f t="shared" si="8"/>
        <v>6.2762887209557991</v>
      </c>
      <c r="AG9" s="124">
        <f t="shared" si="8"/>
        <v>6.4394722277006498</v>
      </c>
      <c r="AH9" s="124">
        <f t="shared" si="8"/>
        <v>6.5747011444823631</v>
      </c>
      <c r="AI9" s="124">
        <f t="shared" si="8"/>
        <v>6.7061951673720106</v>
      </c>
      <c r="AJ9" s="124">
        <f t="shared" si="8"/>
        <v>6.8403190707194508</v>
      </c>
      <c r="AK9" s="124">
        <f t="shared" si="8"/>
        <v>6.9771254521338397</v>
      </c>
    </row>
    <row r="10" spans="1:37" x14ac:dyDescent="0.25">
      <c r="A10" s="51" t="s">
        <v>192</v>
      </c>
      <c r="B10" s="5">
        <v>3</v>
      </c>
      <c r="C10" s="11">
        <f>Parameters!$D$17</f>
        <v>0.26</v>
      </c>
      <c r="D10" s="5">
        <v>5</v>
      </c>
      <c r="E10" s="11">
        <f>Parameters!$D$19</f>
        <v>0.31</v>
      </c>
      <c r="F10" s="5"/>
      <c r="G10" s="11"/>
      <c r="H10" s="5"/>
      <c r="I10" s="11"/>
      <c r="J10" s="5"/>
      <c r="K10" s="9"/>
      <c r="L10" s="4">
        <v>3</v>
      </c>
      <c r="M10" s="9">
        <f>Parameters!$D$27</f>
        <v>0.28999999999999998</v>
      </c>
      <c r="N10" s="4">
        <v>5</v>
      </c>
      <c r="O10" s="9">
        <f>Parameters!$D$29</f>
        <v>0.28999999999999998</v>
      </c>
      <c r="P10" s="9"/>
      <c r="Q10" s="4"/>
      <c r="R10" s="4"/>
      <c r="S10" s="32">
        <v>0.5</v>
      </c>
      <c r="T10" s="32"/>
      <c r="U10" s="32"/>
      <c r="V10" s="32"/>
      <c r="W10" s="74">
        <f t="shared" si="0"/>
        <v>5.1150000000000011</v>
      </c>
      <c r="X10" s="124">
        <f t="shared" si="3"/>
        <v>5.1150000000000011</v>
      </c>
      <c r="Y10" s="124">
        <f t="shared" si="1"/>
        <v>5.1277875000000011</v>
      </c>
      <c r="Z10" s="124">
        <f t="shared" ref="Z10:AK10" si="9">Y10*(1+Y$3)</f>
        <v>5.0636901562500016</v>
      </c>
      <c r="AA10" s="124">
        <f t="shared" si="9"/>
        <v>5.1264799141875015</v>
      </c>
      <c r="AB10" s="124">
        <f t="shared" si="9"/>
        <v>5.6211852259065953</v>
      </c>
      <c r="AC10" s="124">
        <f t="shared" si="9"/>
        <v>5.815678234722963</v>
      </c>
      <c r="AD10" s="124">
        <f t="shared" si="9"/>
        <v>5.9750278183543726</v>
      </c>
      <c r="AE10" s="124">
        <f t="shared" si="9"/>
        <v>6.1232085082495606</v>
      </c>
      <c r="AF10" s="124">
        <f t="shared" si="9"/>
        <v>6.2762887209557991</v>
      </c>
      <c r="AG10" s="124">
        <f t="shared" si="9"/>
        <v>6.4394722277006498</v>
      </c>
      <c r="AH10" s="124">
        <f t="shared" si="9"/>
        <v>6.5747011444823631</v>
      </c>
      <c r="AI10" s="124">
        <f t="shared" si="9"/>
        <v>6.7061951673720106</v>
      </c>
      <c r="AJ10" s="124">
        <f t="shared" si="9"/>
        <v>6.8403190707194508</v>
      </c>
      <c r="AK10" s="124">
        <f t="shared" si="9"/>
        <v>6.9771254521338397</v>
      </c>
    </row>
    <row r="11" spans="1:37" x14ac:dyDescent="0.25">
      <c r="A11" s="51" t="s">
        <v>58</v>
      </c>
      <c r="B11" s="5">
        <v>15</v>
      </c>
      <c r="C11" s="11">
        <f>Parameters!$D$17</f>
        <v>0.26</v>
      </c>
      <c r="D11" s="5">
        <v>10</v>
      </c>
      <c r="E11" s="11">
        <f>Parameters!$D$19</f>
        <v>0.31</v>
      </c>
      <c r="F11" s="5"/>
      <c r="G11" s="11"/>
      <c r="H11" s="5">
        <v>50</v>
      </c>
      <c r="I11" s="11">
        <f>Parameters!$D$23</f>
        <v>0.28999999999999998</v>
      </c>
      <c r="J11" s="5">
        <v>15</v>
      </c>
      <c r="K11" s="11">
        <f>Parameters!$D$25</f>
        <v>0.28999999999999998</v>
      </c>
      <c r="L11" s="4"/>
      <c r="M11" s="9"/>
      <c r="N11" s="4">
        <v>10</v>
      </c>
      <c r="O11" s="9">
        <f>Parameters!$D$29</f>
        <v>0.28999999999999998</v>
      </c>
      <c r="P11" s="9"/>
      <c r="Q11" s="4"/>
      <c r="R11" s="4"/>
      <c r="S11" s="32">
        <v>0.5</v>
      </c>
      <c r="T11" s="32"/>
      <c r="U11" s="32"/>
      <c r="V11" s="32"/>
      <c r="W11" s="74">
        <f t="shared" si="0"/>
        <v>31.625000000000004</v>
      </c>
      <c r="X11" s="124">
        <f t="shared" si="3"/>
        <v>31.625000000000004</v>
      </c>
      <c r="Y11" s="124">
        <f t="shared" si="1"/>
        <v>31.704062500000003</v>
      </c>
      <c r="Z11" s="124">
        <f t="shared" ref="Z11:AK11" si="10">Y11*(1+Y$3)</f>
        <v>31.307761718750005</v>
      </c>
      <c r="AA11" s="124">
        <f t="shared" si="10"/>
        <v>31.695977964062504</v>
      </c>
      <c r="AB11" s="124">
        <f t="shared" si="10"/>
        <v>34.754639837594539</v>
      </c>
      <c r="AC11" s="124">
        <f t="shared" si="10"/>
        <v>35.95715037597531</v>
      </c>
      <c r="AD11" s="124">
        <f t="shared" si="10"/>
        <v>36.94237629627704</v>
      </c>
      <c r="AE11" s="124">
        <f t="shared" si="10"/>
        <v>37.858547228424705</v>
      </c>
      <c r="AF11" s="124">
        <f t="shared" si="10"/>
        <v>38.805010909135319</v>
      </c>
      <c r="AG11" s="124">
        <f t="shared" si="10"/>
        <v>39.813941192772837</v>
      </c>
      <c r="AH11" s="124">
        <f t="shared" si="10"/>
        <v>40.650033957821066</v>
      </c>
      <c r="AI11" s="124">
        <f t="shared" si="10"/>
        <v>41.46303463697749</v>
      </c>
      <c r="AJ11" s="124">
        <f t="shared" si="10"/>
        <v>42.292295329717042</v>
      </c>
      <c r="AK11" s="124">
        <f t="shared" si="10"/>
        <v>43.138141236311384</v>
      </c>
    </row>
    <row r="12" spans="1:37" x14ac:dyDescent="0.25">
      <c r="A12" s="51" t="s">
        <v>178</v>
      </c>
      <c r="B12" s="5">
        <v>15</v>
      </c>
      <c r="C12" s="11">
        <f>Parameters!$D$17</f>
        <v>0.26</v>
      </c>
      <c r="D12" s="5">
        <v>10</v>
      </c>
      <c r="E12" s="11">
        <f>Parameters!$D$19</f>
        <v>0.31</v>
      </c>
      <c r="F12" s="5"/>
      <c r="G12" s="11"/>
      <c r="H12" s="5">
        <v>50</v>
      </c>
      <c r="I12" s="11">
        <f>Parameters!$D$23</f>
        <v>0.28999999999999998</v>
      </c>
      <c r="J12" s="5">
        <v>15</v>
      </c>
      <c r="K12" s="11">
        <f>Parameters!$D$25</f>
        <v>0.28999999999999998</v>
      </c>
      <c r="L12" s="4"/>
      <c r="M12" s="9"/>
      <c r="N12" s="4">
        <v>10</v>
      </c>
      <c r="O12" s="9">
        <f>Parameters!$D$29</f>
        <v>0.28999999999999998</v>
      </c>
      <c r="P12" s="9"/>
      <c r="Q12" s="4"/>
      <c r="R12" s="4"/>
      <c r="S12" s="32">
        <v>0.5</v>
      </c>
      <c r="T12" s="32"/>
      <c r="U12" s="32"/>
      <c r="V12" s="32"/>
      <c r="W12" s="74">
        <f t="shared" si="0"/>
        <v>31.625000000000004</v>
      </c>
      <c r="X12" s="124">
        <f t="shared" si="3"/>
        <v>31.625000000000004</v>
      </c>
      <c r="Y12" s="124">
        <f t="shared" si="1"/>
        <v>31.704062500000003</v>
      </c>
      <c r="Z12" s="124">
        <f t="shared" ref="Z12:AK12" si="11">Y12*(1+Y$3)</f>
        <v>31.307761718750005</v>
      </c>
      <c r="AA12" s="124">
        <f t="shared" si="11"/>
        <v>31.695977964062504</v>
      </c>
      <c r="AB12" s="124">
        <f t="shared" si="11"/>
        <v>34.754639837594539</v>
      </c>
      <c r="AC12" s="124">
        <f t="shared" si="11"/>
        <v>35.95715037597531</v>
      </c>
      <c r="AD12" s="124">
        <f t="shared" si="11"/>
        <v>36.94237629627704</v>
      </c>
      <c r="AE12" s="124">
        <f t="shared" si="11"/>
        <v>37.858547228424705</v>
      </c>
      <c r="AF12" s="124">
        <f t="shared" si="11"/>
        <v>38.805010909135319</v>
      </c>
      <c r="AG12" s="124">
        <f t="shared" si="11"/>
        <v>39.813941192772837</v>
      </c>
      <c r="AH12" s="124">
        <f t="shared" si="11"/>
        <v>40.650033957821066</v>
      </c>
      <c r="AI12" s="124">
        <f t="shared" si="11"/>
        <v>41.46303463697749</v>
      </c>
      <c r="AJ12" s="124">
        <f t="shared" si="11"/>
        <v>42.292295329717042</v>
      </c>
      <c r="AK12" s="124">
        <f t="shared" si="11"/>
        <v>43.138141236311384</v>
      </c>
    </row>
    <row r="13" spans="1:37" x14ac:dyDescent="0.25">
      <c r="A13" s="51" t="s">
        <v>122</v>
      </c>
      <c r="B13" s="5">
        <v>5</v>
      </c>
      <c r="C13" s="11">
        <f>Parameters!$D$17</f>
        <v>0.26</v>
      </c>
      <c r="D13" s="5">
        <v>5</v>
      </c>
      <c r="E13" s="11">
        <f>Parameters!$D$19</f>
        <v>0.31</v>
      </c>
      <c r="F13" s="5"/>
      <c r="G13" s="11"/>
      <c r="H13" s="5"/>
      <c r="I13" s="11"/>
      <c r="J13" s="5"/>
      <c r="K13" s="9"/>
      <c r="L13" s="4"/>
      <c r="M13" s="9"/>
      <c r="N13" s="4"/>
      <c r="O13" s="9"/>
      <c r="P13" s="9"/>
      <c r="Q13" s="4"/>
      <c r="R13" s="4"/>
      <c r="S13" s="32">
        <v>0.5</v>
      </c>
      <c r="T13" s="32"/>
      <c r="U13" s="32"/>
      <c r="V13" s="32"/>
      <c r="W13" s="74">
        <f t="shared" si="0"/>
        <v>3.1350000000000002</v>
      </c>
      <c r="X13" s="124">
        <f t="shared" si="3"/>
        <v>3.1350000000000002</v>
      </c>
      <c r="Y13" s="124">
        <f t="shared" si="1"/>
        <v>3.1428375000000002</v>
      </c>
      <c r="Z13" s="124">
        <f t="shared" ref="Z13:AK13" si="12">Y13*(1+Y$3)</f>
        <v>3.1035520312500005</v>
      </c>
      <c r="AA13" s="124">
        <f t="shared" si="12"/>
        <v>3.1420360764375004</v>
      </c>
      <c r="AB13" s="124">
        <f t="shared" si="12"/>
        <v>3.4452425578137191</v>
      </c>
      <c r="AC13" s="124">
        <f t="shared" si="12"/>
        <v>3.5644479503140736</v>
      </c>
      <c r="AD13" s="124">
        <f t="shared" si="12"/>
        <v>3.6621138241526796</v>
      </c>
      <c r="AE13" s="124">
        <f t="shared" si="12"/>
        <v>3.752934246991666</v>
      </c>
      <c r="AF13" s="124">
        <f t="shared" si="12"/>
        <v>3.8467576031664574</v>
      </c>
      <c r="AG13" s="124">
        <f t="shared" si="12"/>
        <v>3.9467733008487853</v>
      </c>
      <c r="AH13" s="124">
        <f t="shared" si="12"/>
        <v>4.0296555401666092</v>
      </c>
      <c r="AI13" s="124">
        <f t="shared" si="12"/>
        <v>4.1102486509699414</v>
      </c>
      <c r="AJ13" s="124">
        <f t="shared" si="12"/>
        <v>4.1924536239893406</v>
      </c>
      <c r="AK13" s="124">
        <f t="shared" si="12"/>
        <v>4.2763026964691271</v>
      </c>
    </row>
    <row r="14" spans="1:37" x14ac:dyDescent="0.25">
      <c r="A14" s="51" t="s">
        <v>123</v>
      </c>
      <c r="B14" s="5">
        <v>5</v>
      </c>
      <c r="C14" s="11">
        <f>Parameters!$D$17</f>
        <v>0.26</v>
      </c>
      <c r="D14" s="5">
        <v>10</v>
      </c>
      <c r="E14" s="11">
        <f>Parameters!$D$19</f>
        <v>0.31</v>
      </c>
      <c r="F14" s="5"/>
      <c r="G14" s="11"/>
      <c r="H14" s="5"/>
      <c r="I14" s="11"/>
      <c r="J14" s="5">
        <v>20</v>
      </c>
      <c r="K14" s="11">
        <f>Parameters!$D$25</f>
        <v>0.28999999999999998</v>
      </c>
      <c r="L14" s="4">
        <v>5</v>
      </c>
      <c r="M14" s="9">
        <f>Parameters!$D$27</f>
        <v>0.28999999999999998</v>
      </c>
      <c r="N14" s="4">
        <v>5</v>
      </c>
      <c r="O14" s="9">
        <f>Parameters!$D$29</f>
        <v>0.28999999999999998</v>
      </c>
      <c r="P14" s="9"/>
      <c r="Q14" s="4"/>
      <c r="R14" s="4"/>
      <c r="S14" s="32">
        <v>0.5</v>
      </c>
      <c r="T14" s="32"/>
      <c r="U14" s="32"/>
      <c r="V14" s="32"/>
      <c r="W14" s="74">
        <f t="shared" si="0"/>
        <v>14.409999999999998</v>
      </c>
      <c r="X14" s="124">
        <f t="shared" si="3"/>
        <v>14.409999999999998</v>
      </c>
      <c r="Y14" s="124">
        <f t="shared" si="1"/>
        <v>14.446024999999997</v>
      </c>
      <c r="Z14" s="124">
        <f t="shared" ref="Z14:AK14" si="13">Y14*(1+Y$3)</f>
        <v>14.265449687499999</v>
      </c>
      <c r="AA14" s="124">
        <f t="shared" si="13"/>
        <v>14.442341263624998</v>
      </c>
      <c r="AB14" s="124">
        <f t="shared" si="13"/>
        <v>15.83602719556481</v>
      </c>
      <c r="AC14" s="124">
        <f t="shared" si="13"/>
        <v>16.383953736531353</v>
      </c>
      <c r="AD14" s="124">
        <f t="shared" si="13"/>
        <v>16.832874068912314</v>
      </c>
      <c r="AE14" s="124">
        <f t="shared" si="13"/>
        <v>17.250329345821338</v>
      </c>
      <c r="AF14" s="124">
        <f t="shared" si="13"/>
        <v>17.681587579466871</v>
      </c>
      <c r="AG14" s="124">
        <f t="shared" si="13"/>
        <v>18.141308856533012</v>
      </c>
      <c r="AH14" s="124">
        <f t="shared" si="13"/>
        <v>18.522276342520204</v>
      </c>
      <c r="AI14" s="124">
        <f t="shared" si="13"/>
        <v>18.892721869370607</v>
      </c>
      <c r="AJ14" s="124">
        <f t="shared" si="13"/>
        <v>19.27057630675802</v>
      </c>
      <c r="AK14" s="124">
        <f t="shared" si="13"/>
        <v>19.655987832893182</v>
      </c>
    </row>
    <row r="15" spans="1:37" x14ac:dyDescent="0.25">
      <c r="A15" s="51" t="s">
        <v>59</v>
      </c>
      <c r="B15" s="5">
        <v>5</v>
      </c>
      <c r="C15" s="11">
        <f>Parameters!$D$17</f>
        <v>0.26</v>
      </c>
      <c r="D15" s="5">
        <v>10</v>
      </c>
      <c r="E15" s="11">
        <f>Parameters!$D$19</f>
        <v>0.31</v>
      </c>
      <c r="F15" s="5"/>
      <c r="G15" s="11"/>
      <c r="H15" s="5">
        <v>50</v>
      </c>
      <c r="I15" s="11">
        <f>Parameters!$D$23</f>
        <v>0.28999999999999998</v>
      </c>
      <c r="J15" s="5">
        <v>12</v>
      </c>
      <c r="K15" s="11">
        <f>Parameters!$D$25</f>
        <v>0.28999999999999998</v>
      </c>
      <c r="L15" s="4">
        <v>5</v>
      </c>
      <c r="M15" s="9">
        <f>Parameters!$D$27</f>
        <v>0.28999999999999998</v>
      </c>
      <c r="N15" s="4">
        <v>5</v>
      </c>
      <c r="O15" s="9">
        <f>Parameters!$D$29</f>
        <v>0.28999999999999998</v>
      </c>
      <c r="P15" s="9"/>
      <c r="Q15" s="4"/>
      <c r="R15" s="4"/>
      <c r="S15" s="32">
        <v>0.5</v>
      </c>
      <c r="T15" s="32"/>
      <c r="U15" s="32"/>
      <c r="V15" s="32"/>
      <c r="W15" s="74">
        <f t="shared" si="0"/>
        <v>27.808</v>
      </c>
      <c r="X15" s="124">
        <f t="shared" si="3"/>
        <v>27.808</v>
      </c>
      <c r="Y15" s="124">
        <f t="shared" si="1"/>
        <v>27.877519999999997</v>
      </c>
      <c r="Z15" s="124">
        <f t="shared" ref="Z15:AK15" si="14">Y15*(1+Y$3)</f>
        <v>27.529050999999999</v>
      </c>
      <c r="AA15" s="124">
        <f t="shared" si="14"/>
        <v>27.870411232399999</v>
      </c>
      <c r="AB15" s="124">
        <f t="shared" si="14"/>
        <v>30.559905916326599</v>
      </c>
      <c r="AC15" s="124">
        <f t="shared" si="14"/>
        <v>31.617278661031499</v>
      </c>
      <c r="AD15" s="124">
        <f t="shared" si="14"/>
        <v>32.483592096343763</v>
      </c>
      <c r="AE15" s="124">
        <f t="shared" si="14"/>
        <v>33.289185180333085</v>
      </c>
      <c r="AF15" s="124">
        <f t="shared" si="14"/>
        <v>34.121414809841411</v>
      </c>
      <c r="AG15" s="124">
        <f t="shared" si="14"/>
        <v>35.00857159489729</v>
      </c>
      <c r="AH15" s="124">
        <f t="shared" si="14"/>
        <v>35.743751598390133</v>
      </c>
      <c r="AI15" s="124">
        <f t="shared" si="14"/>
        <v>36.458626630357934</v>
      </c>
      <c r="AJ15" s="124">
        <f t="shared" si="14"/>
        <v>37.187799162965092</v>
      </c>
      <c r="AK15" s="124">
        <f t="shared" si="14"/>
        <v>37.931555146224397</v>
      </c>
    </row>
    <row r="16" spans="1:37" x14ac:dyDescent="0.25">
      <c r="A16" s="52" t="s">
        <v>124</v>
      </c>
      <c r="B16" s="5">
        <v>5</v>
      </c>
      <c r="C16" s="11">
        <f>Parameters!$D$17</f>
        <v>0.26</v>
      </c>
      <c r="D16" s="5">
        <v>5</v>
      </c>
      <c r="E16" s="11">
        <f>Parameters!$D$19</f>
        <v>0.31</v>
      </c>
      <c r="F16" s="5"/>
      <c r="G16" s="11"/>
      <c r="H16" s="5"/>
      <c r="I16" s="11"/>
      <c r="J16" s="5"/>
      <c r="K16" s="9"/>
      <c r="L16" s="4"/>
      <c r="M16" s="9"/>
      <c r="N16" s="4"/>
      <c r="O16" s="9"/>
      <c r="P16" s="9"/>
      <c r="Q16" s="4"/>
      <c r="R16" s="4"/>
      <c r="S16" s="32">
        <v>0.5</v>
      </c>
      <c r="T16" s="32"/>
      <c r="U16" s="32"/>
      <c r="V16" s="32"/>
      <c r="W16" s="74">
        <f t="shared" si="0"/>
        <v>3.1350000000000002</v>
      </c>
      <c r="X16" s="124">
        <f t="shared" si="3"/>
        <v>3.1350000000000002</v>
      </c>
      <c r="Y16" s="124">
        <f t="shared" si="1"/>
        <v>3.1428375000000002</v>
      </c>
      <c r="Z16" s="124">
        <f t="shared" ref="Z16:AK16" si="15">Y16*(1+Y$3)</f>
        <v>3.1035520312500005</v>
      </c>
      <c r="AA16" s="124">
        <f t="shared" si="15"/>
        <v>3.1420360764375004</v>
      </c>
      <c r="AB16" s="124">
        <f t="shared" si="15"/>
        <v>3.4452425578137191</v>
      </c>
      <c r="AC16" s="124">
        <f t="shared" si="15"/>
        <v>3.5644479503140736</v>
      </c>
      <c r="AD16" s="124">
        <f t="shared" si="15"/>
        <v>3.6621138241526796</v>
      </c>
      <c r="AE16" s="124">
        <f t="shared" si="15"/>
        <v>3.752934246991666</v>
      </c>
      <c r="AF16" s="124">
        <f t="shared" si="15"/>
        <v>3.8467576031664574</v>
      </c>
      <c r="AG16" s="124">
        <f t="shared" si="15"/>
        <v>3.9467733008487853</v>
      </c>
      <c r="AH16" s="124">
        <f t="shared" si="15"/>
        <v>4.0296555401666092</v>
      </c>
      <c r="AI16" s="124">
        <f t="shared" si="15"/>
        <v>4.1102486509699414</v>
      </c>
      <c r="AJ16" s="124">
        <f t="shared" si="15"/>
        <v>4.1924536239893406</v>
      </c>
      <c r="AK16" s="124">
        <f t="shared" si="15"/>
        <v>4.2763026964691271</v>
      </c>
    </row>
    <row r="17" spans="1:37" x14ac:dyDescent="0.25">
      <c r="A17" s="52" t="s">
        <v>125</v>
      </c>
      <c r="B17" s="5"/>
      <c r="C17" s="11"/>
      <c r="D17" s="5">
        <v>10</v>
      </c>
      <c r="E17" s="11">
        <f>Parameters!$D$19</f>
        <v>0.31</v>
      </c>
      <c r="F17" s="5"/>
      <c r="G17" s="11"/>
      <c r="H17" s="5">
        <v>50</v>
      </c>
      <c r="I17" s="11">
        <f>Parameters!$D$23</f>
        <v>0.28999999999999998</v>
      </c>
      <c r="J17" s="5">
        <v>15</v>
      </c>
      <c r="K17" s="11">
        <f>Parameters!$D$25</f>
        <v>0.28999999999999998</v>
      </c>
      <c r="L17" s="4">
        <v>28</v>
      </c>
      <c r="M17" s="9">
        <f>Parameters!$D$27</f>
        <v>0.28999999999999998</v>
      </c>
      <c r="N17" s="4"/>
      <c r="O17" s="9"/>
      <c r="P17" s="9"/>
      <c r="Q17" s="4"/>
      <c r="R17" s="4"/>
      <c r="S17" s="32"/>
      <c r="T17" s="32"/>
      <c r="U17" s="32"/>
      <c r="V17" s="32"/>
      <c r="W17" s="74">
        <f t="shared" si="0"/>
        <v>33.076999999999998</v>
      </c>
      <c r="X17" s="124">
        <f t="shared" si="3"/>
        <v>33.076999999999998</v>
      </c>
      <c r="Y17" s="124">
        <f t="shared" si="1"/>
        <v>33.159692499999998</v>
      </c>
      <c r="Z17" s="124">
        <f t="shared" ref="Z17:AK17" si="16">Y17*(1+Y$3)</f>
        <v>32.745196343750003</v>
      </c>
      <c r="AA17" s="124">
        <f t="shared" si="16"/>
        <v>33.151236778412503</v>
      </c>
      <c r="AB17" s="124">
        <f t="shared" si="16"/>
        <v>36.350331127529309</v>
      </c>
      <c r="AC17" s="124">
        <f t="shared" si="16"/>
        <v>37.608052584541824</v>
      </c>
      <c r="AD17" s="124">
        <f t="shared" si="16"/>
        <v>38.638513225358274</v>
      </c>
      <c r="AE17" s="124">
        <f t="shared" si="16"/>
        <v>39.596748353347159</v>
      </c>
      <c r="AF17" s="124">
        <f t="shared" si="16"/>
        <v>40.586667062180837</v>
      </c>
      <c r="AG17" s="124">
        <f t="shared" si="16"/>
        <v>41.641920405797542</v>
      </c>
      <c r="AH17" s="124">
        <f t="shared" si="16"/>
        <v>42.516400734319284</v>
      </c>
      <c r="AI17" s="124">
        <f t="shared" si="16"/>
        <v>43.366728749005667</v>
      </c>
      <c r="AJ17" s="124">
        <f t="shared" si="16"/>
        <v>44.234063323985779</v>
      </c>
      <c r="AK17" s="124">
        <f t="shared" si="16"/>
        <v>45.118744590465496</v>
      </c>
    </row>
    <row r="18" spans="1:37" x14ac:dyDescent="0.25">
      <c r="A18" s="52" t="s">
        <v>126</v>
      </c>
      <c r="B18" s="5"/>
      <c r="C18" s="11"/>
      <c r="D18" s="5">
        <v>10</v>
      </c>
      <c r="E18" s="11">
        <f>Parameters!$D$19</f>
        <v>0.31</v>
      </c>
      <c r="F18" s="5"/>
      <c r="G18" s="11"/>
      <c r="H18" s="5">
        <v>50</v>
      </c>
      <c r="I18" s="11">
        <f>Parameters!$D$23</f>
        <v>0.28999999999999998</v>
      </c>
      <c r="J18" s="5">
        <v>15</v>
      </c>
      <c r="K18" s="11">
        <f>Parameters!$D$25</f>
        <v>0.28999999999999998</v>
      </c>
      <c r="L18" s="4">
        <v>28</v>
      </c>
      <c r="M18" s="9">
        <f>Parameters!$D$27</f>
        <v>0.28999999999999998</v>
      </c>
      <c r="N18" s="4"/>
      <c r="O18" s="9"/>
      <c r="P18" s="9"/>
      <c r="Q18" s="4"/>
      <c r="R18" s="4"/>
      <c r="S18" s="32"/>
      <c r="T18" s="32"/>
      <c r="U18" s="32"/>
      <c r="V18" s="32"/>
      <c r="W18" s="74">
        <f t="shared" si="0"/>
        <v>33.076999999999998</v>
      </c>
      <c r="X18" s="124">
        <f t="shared" si="3"/>
        <v>33.076999999999998</v>
      </c>
      <c r="Y18" s="124">
        <f t="shared" si="1"/>
        <v>33.159692499999998</v>
      </c>
      <c r="Z18" s="124">
        <f t="shared" ref="Z18:AK18" si="17">Y18*(1+Y$3)</f>
        <v>32.745196343750003</v>
      </c>
      <c r="AA18" s="124">
        <f t="shared" si="17"/>
        <v>33.151236778412503</v>
      </c>
      <c r="AB18" s="124">
        <f t="shared" si="17"/>
        <v>36.350331127529309</v>
      </c>
      <c r="AC18" s="124">
        <f t="shared" si="17"/>
        <v>37.608052584541824</v>
      </c>
      <c r="AD18" s="124">
        <f t="shared" si="17"/>
        <v>38.638513225358274</v>
      </c>
      <c r="AE18" s="124">
        <f t="shared" si="17"/>
        <v>39.596748353347159</v>
      </c>
      <c r="AF18" s="124">
        <f t="shared" si="17"/>
        <v>40.586667062180837</v>
      </c>
      <c r="AG18" s="124">
        <f t="shared" si="17"/>
        <v>41.641920405797542</v>
      </c>
      <c r="AH18" s="124">
        <f t="shared" si="17"/>
        <v>42.516400734319284</v>
      </c>
      <c r="AI18" s="124">
        <f t="shared" si="17"/>
        <v>43.366728749005667</v>
      </c>
      <c r="AJ18" s="124">
        <f t="shared" si="17"/>
        <v>44.234063323985779</v>
      </c>
      <c r="AK18" s="124">
        <f t="shared" si="17"/>
        <v>45.118744590465496</v>
      </c>
    </row>
    <row r="19" spans="1:37" x14ac:dyDescent="0.25">
      <c r="A19" s="52" t="s">
        <v>127</v>
      </c>
      <c r="B19" s="5">
        <v>3</v>
      </c>
      <c r="C19" s="11">
        <f>Parameters!$D$17</f>
        <v>0.26</v>
      </c>
      <c r="D19" s="5">
        <v>5</v>
      </c>
      <c r="E19" s="9">
        <f>Parameters!$D$19</f>
        <v>0.31</v>
      </c>
      <c r="F19" s="5"/>
      <c r="G19" s="11"/>
      <c r="H19" s="5"/>
      <c r="I19" s="11"/>
      <c r="J19" s="5">
        <v>15</v>
      </c>
      <c r="K19" s="11">
        <f>Parameters!$D$25</f>
        <v>0.28999999999999998</v>
      </c>
      <c r="L19" s="4">
        <v>5</v>
      </c>
      <c r="M19" s="9">
        <f>Parameters!$D$27</f>
        <v>0.28999999999999998</v>
      </c>
      <c r="N19" s="4">
        <v>5</v>
      </c>
      <c r="O19" s="9">
        <f>Parameters!$D$29</f>
        <v>0.28999999999999998</v>
      </c>
      <c r="P19" s="9"/>
      <c r="Q19" s="4"/>
      <c r="R19" s="4"/>
      <c r="S19" s="32"/>
      <c r="T19" s="32"/>
      <c r="U19" s="32"/>
      <c r="V19" s="32"/>
      <c r="W19" s="74">
        <f t="shared" si="0"/>
        <v>10.537999999999998</v>
      </c>
      <c r="X19" s="124">
        <f t="shared" si="3"/>
        <v>10.537999999999998</v>
      </c>
      <c r="Y19" s="124">
        <f t="shared" si="1"/>
        <v>10.564344999999998</v>
      </c>
      <c r="Z19" s="124">
        <f t="shared" ref="Z19:AK19" si="18">Y19*(1+Y$3)</f>
        <v>10.432290687499998</v>
      </c>
      <c r="AA19" s="124">
        <f t="shared" si="18"/>
        <v>10.561651092024999</v>
      </c>
      <c r="AB19" s="124">
        <f t="shared" si="18"/>
        <v>11.580850422405412</v>
      </c>
      <c r="AC19" s="124">
        <f t="shared" si="18"/>
        <v>11.981547847020639</v>
      </c>
      <c r="AD19" s="124">
        <f t="shared" si="18"/>
        <v>12.309842258029006</v>
      </c>
      <c r="AE19" s="124">
        <f t="shared" si="18"/>
        <v>12.615126346028124</v>
      </c>
      <c r="AF19" s="124">
        <f t="shared" si="18"/>
        <v>12.930504504678826</v>
      </c>
      <c r="AG19" s="124">
        <f t="shared" si="18"/>
        <v>13.266697621800475</v>
      </c>
      <c r="AH19" s="124">
        <f t="shared" si="18"/>
        <v>13.545298271858284</v>
      </c>
      <c r="AI19" s="124">
        <f t="shared" si="18"/>
        <v>13.81620423729545</v>
      </c>
      <c r="AJ19" s="124">
        <f t="shared" si="18"/>
        <v>14.092528322041359</v>
      </c>
      <c r="AK19" s="124">
        <f t="shared" si="18"/>
        <v>14.374378888482186</v>
      </c>
    </row>
    <row r="20" spans="1:37" x14ac:dyDescent="0.25">
      <c r="A20" s="52" t="s">
        <v>128</v>
      </c>
      <c r="B20" s="5">
        <v>3</v>
      </c>
      <c r="C20" s="11">
        <f>Parameters!$D$17</f>
        <v>0.26</v>
      </c>
      <c r="D20" s="5">
        <v>5</v>
      </c>
      <c r="E20" s="11">
        <f>Parameters!$D$19</f>
        <v>0.31</v>
      </c>
      <c r="F20" s="5"/>
      <c r="G20" s="11"/>
      <c r="H20" s="5"/>
      <c r="I20" s="11"/>
      <c r="J20" s="5">
        <v>15</v>
      </c>
      <c r="K20" s="11">
        <f>Parameters!$D$25</f>
        <v>0.28999999999999998</v>
      </c>
      <c r="L20" s="4">
        <v>5</v>
      </c>
      <c r="M20" s="9">
        <f>Parameters!$D$27</f>
        <v>0.28999999999999998</v>
      </c>
      <c r="N20" s="4">
        <v>5</v>
      </c>
      <c r="O20" s="9">
        <f>Parameters!$D$29</f>
        <v>0.28999999999999998</v>
      </c>
      <c r="P20" s="9"/>
      <c r="Q20" s="4"/>
      <c r="R20" s="4"/>
      <c r="S20" s="32"/>
      <c r="T20" s="32"/>
      <c r="U20" s="32"/>
      <c r="V20" s="32"/>
      <c r="W20" s="74">
        <f t="shared" si="0"/>
        <v>10.537999999999998</v>
      </c>
      <c r="X20" s="124">
        <f t="shared" si="3"/>
        <v>10.537999999999998</v>
      </c>
      <c r="Y20" s="124">
        <f t="shared" si="1"/>
        <v>10.564344999999998</v>
      </c>
      <c r="Z20" s="124">
        <f t="shared" ref="Z20:AK20" si="19">Y20*(1+Y$3)</f>
        <v>10.432290687499998</v>
      </c>
      <c r="AA20" s="124">
        <f t="shared" si="19"/>
        <v>10.561651092024999</v>
      </c>
      <c r="AB20" s="124">
        <f t="shared" si="19"/>
        <v>11.580850422405412</v>
      </c>
      <c r="AC20" s="124">
        <f t="shared" si="19"/>
        <v>11.981547847020639</v>
      </c>
      <c r="AD20" s="124">
        <f t="shared" si="19"/>
        <v>12.309842258029006</v>
      </c>
      <c r="AE20" s="124">
        <f t="shared" si="19"/>
        <v>12.615126346028124</v>
      </c>
      <c r="AF20" s="124">
        <f t="shared" si="19"/>
        <v>12.930504504678826</v>
      </c>
      <c r="AG20" s="124">
        <f t="shared" si="19"/>
        <v>13.266697621800475</v>
      </c>
      <c r="AH20" s="124">
        <f t="shared" si="19"/>
        <v>13.545298271858284</v>
      </c>
      <c r="AI20" s="124">
        <f t="shared" si="19"/>
        <v>13.81620423729545</v>
      </c>
      <c r="AJ20" s="124">
        <f t="shared" si="19"/>
        <v>14.092528322041359</v>
      </c>
      <c r="AK20" s="124">
        <f t="shared" si="19"/>
        <v>14.374378888482186</v>
      </c>
    </row>
    <row r="21" spans="1:37" x14ac:dyDescent="0.25">
      <c r="A21" s="50" t="s">
        <v>63</v>
      </c>
      <c r="B21" s="97"/>
      <c r="C21" s="73"/>
      <c r="D21" s="97"/>
      <c r="E21" s="73"/>
      <c r="F21" s="97"/>
      <c r="G21" s="73"/>
      <c r="H21" s="97"/>
      <c r="I21" s="73"/>
      <c r="J21" s="97"/>
      <c r="K21" s="73"/>
      <c r="L21" s="97"/>
      <c r="M21" s="73"/>
      <c r="N21" s="97"/>
      <c r="O21" s="73"/>
      <c r="P21" s="73"/>
      <c r="Q21" s="72"/>
      <c r="R21" s="72"/>
      <c r="S21" s="73"/>
      <c r="T21" s="72"/>
      <c r="U21" s="72"/>
      <c r="V21" s="72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</row>
    <row r="22" spans="1:37" x14ac:dyDescent="0.25">
      <c r="A22" s="53" t="s">
        <v>162</v>
      </c>
      <c r="B22" s="5">
        <v>5</v>
      </c>
      <c r="C22" s="11">
        <f>Parameters!$D$17</f>
        <v>0.26</v>
      </c>
      <c r="D22" s="5">
        <v>5</v>
      </c>
      <c r="E22" s="11">
        <f>Parameters!$D$19</f>
        <v>0.31</v>
      </c>
      <c r="F22" s="5"/>
      <c r="G22" s="11"/>
      <c r="H22" s="5">
        <v>50</v>
      </c>
      <c r="I22" s="11">
        <f>Parameters!$D$23</f>
        <v>0.28999999999999998</v>
      </c>
      <c r="J22" s="5">
        <v>10</v>
      </c>
      <c r="K22" s="11">
        <f>Parameters!$D$25</f>
        <v>0.28999999999999998</v>
      </c>
      <c r="L22" s="4">
        <v>5</v>
      </c>
      <c r="M22" s="9">
        <f>Parameters!$D$27</f>
        <v>0.28999999999999998</v>
      </c>
      <c r="N22" s="4">
        <v>6</v>
      </c>
      <c r="O22" s="9">
        <f>Parameters!$D$29</f>
        <v>0.28999999999999998</v>
      </c>
      <c r="P22" s="9">
        <v>2</v>
      </c>
      <c r="Q22" s="3"/>
      <c r="R22" s="3"/>
      <c r="S22" s="32">
        <v>0.5</v>
      </c>
      <c r="T22" s="32"/>
      <c r="U22" s="32"/>
      <c r="V22" s="32"/>
      <c r="W22" s="74">
        <f t="shared" ref="W22:W40" si="20">IF((B22*C22+D22*E22+F22*G22+H22*I22+J22*K22+L22*M22+N22*O22+P22+Q22*R22)=0,"",
                          ((B22*C22+D22*E22+F22*G22+H22*I22+J22*K22+L22*M22+N22*O22)*IF(U22&gt;0,U22,1)+P22+IF(Q22=0,1,Q22)*R22)*(1+Overhead_Common)*IF(V22&gt;0,V22,1))</f>
        <v>27.983999999999995</v>
      </c>
      <c r="X22" s="124">
        <f t="shared" si="3"/>
        <v>27.983999999999995</v>
      </c>
      <c r="Y22" s="124">
        <f t="shared" ref="Y22:Y40" si="21">X22*(1+X$3)</f>
        <v>28.053959999999993</v>
      </c>
      <c r="Z22" s="124">
        <f t="shared" ref="Z22:AK22" si="22">Y22*(1+Y$3)</f>
        <v>27.703285499999993</v>
      </c>
      <c r="AA22" s="124">
        <f t="shared" si="22"/>
        <v>28.046806240199992</v>
      </c>
      <c r="AB22" s="124">
        <f t="shared" si="22"/>
        <v>30.753323042379293</v>
      </c>
      <c r="AC22" s="124">
        <f t="shared" si="22"/>
        <v>31.817388019645616</v>
      </c>
      <c r="AD22" s="124">
        <f t="shared" si="22"/>
        <v>32.689184451383909</v>
      </c>
      <c r="AE22" s="124">
        <f t="shared" si="22"/>
        <v>33.49987622577823</v>
      </c>
      <c r="AF22" s="124">
        <f t="shared" si="22"/>
        <v>34.33737313142268</v>
      </c>
      <c r="AG22" s="124">
        <f t="shared" si="22"/>
        <v>35.23014483283967</v>
      </c>
      <c r="AH22" s="124">
        <f t="shared" si="22"/>
        <v>35.969977874329302</v>
      </c>
      <c r="AI22" s="124">
        <f t="shared" si="22"/>
        <v>36.689377431815892</v>
      </c>
      <c r="AJ22" s="124">
        <f t="shared" si="22"/>
        <v>37.423164980452214</v>
      </c>
      <c r="AK22" s="124">
        <f t="shared" si="22"/>
        <v>38.171628280061256</v>
      </c>
    </row>
    <row r="23" spans="1:37" x14ac:dyDescent="0.25">
      <c r="A23" s="53" t="s">
        <v>129</v>
      </c>
      <c r="B23" s="5">
        <v>5</v>
      </c>
      <c r="C23" s="11">
        <f>Parameters!$D$17</f>
        <v>0.26</v>
      </c>
      <c r="D23" s="5">
        <v>7</v>
      </c>
      <c r="E23" s="11">
        <f>Parameters!$D$19</f>
        <v>0.31</v>
      </c>
      <c r="F23" s="5"/>
      <c r="G23" s="11"/>
      <c r="H23" s="5">
        <v>50</v>
      </c>
      <c r="I23" s="11">
        <f>Parameters!$D$23</f>
        <v>0.28999999999999998</v>
      </c>
      <c r="J23" s="5">
        <v>18</v>
      </c>
      <c r="K23" s="11">
        <f>Parameters!$D$25</f>
        <v>0.28999999999999998</v>
      </c>
      <c r="L23" s="4">
        <v>5</v>
      </c>
      <c r="M23" s="9">
        <f>Parameters!$D$27</f>
        <v>0.28999999999999998</v>
      </c>
      <c r="N23" s="4">
        <v>5</v>
      </c>
      <c r="O23" s="9">
        <f>Parameters!$D$29</f>
        <v>0.28999999999999998</v>
      </c>
      <c r="P23" s="9">
        <v>2</v>
      </c>
      <c r="Q23" s="3"/>
      <c r="R23" s="3"/>
      <c r="S23" s="32">
        <v>0.5</v>
      </c>
      <c r="T23" s="32"/>
      <c r="U23" s="32"/>
      <c r="V23" s="32"/>
      <c r="W23" s="74">
        <f t="shared" si="20"/>
        <v>30.898999999999997</v>
      </c>
      <c r="X23" s="124">
        <f t="shared" si="3"/>
        <v>30.898999999999997</v>
      </c>
      <c r="Y23" s="124">
        <f t="shared" si="21"/>
        <v>30.976247499999996</v>
      </c>
      <c r="Z23" s="124">
        <f t="shared" ref="Z23:AK23" si="23">Y23*(1+Y$3)</f>
        <v>30.589044406249997</v>
      </c>
      <c r="AA23" s="124">
        <f t="shared" si="23"/>
        <v>30.968348556887495</v>
      </c>
      <c r="AB23" s="124">
        <f t="shared" si="23"/>
        <v>33.956794192627136</v>
      </c>
      <c r="AC23" s="124">
        <f t="shared" si="23"/>
        <v>35.131699271692035</v>
      </c>
      <c r="AD23" s="124">
        <f t="shared" si="23"/>
        <v>36.094307831736401</v>
      </c>
      <c r="AE23" s="124">
        <f t="shared" si="23"/>
        <v>36.989446665963463</v>
      </c>
      <c r="AF23" s="124">
        <f t="shared" si="23"/>
        <v>37.914182832612546</v>
      </c>
      <c r="AG23" s="124">
        <f t="shared" si="23"/>
        <v>38.899951586260471</v>
      </c>
      <c r="AH23" s="124">
        <f t="shared" si="23"/>
        <v>39.716850569571939</v>
      </c>
      <c r="AI23" s="124">
        <f t="shared" si="23"/>
        <v>40.51118758096338</v>
      </c>
      <c r="AJ23" s="124">
        <f t="shared" si="23"/>
        <v>41.321411332582649</v>
      </c>
      <c r="AK23" s="124">
        <f t="shared" si="23"/>
        <v>42.147839559234299</v>
      </c>
    </row>
    <row r="24" spans="1:37" x14ac:dyDescent="0.25">
      <c r="A24" s="53" t="s">
        <v>62</v>
      </c>
      <c r="B24" s="5">
        <v>5</v>
      </c>
      <c r="C24" s="11">
        <f>Parameters!$D$17</f>
        <v>0.26</v>
      </c>
      <c r="D24" s="5">
        <v>6</v>
      </c>
      <c r="E24" s="11">
        <f>Parameters!$D$19</f>
        <v>0.31</v>
      </c>
      <c r="F24" s="5"/>
      <c r="G24" s="11"/>
      <c r="H24" s="5">
        <v>50</v>
      </c>
      <c r="I24" s="11">
        <f>Parameters!$D$23</f>
        <v>0.28999999999999998</v>
      </c>
      <c r="J24" s="5">
        <v>18</v>
      </c>
      <c r="K24" s="11">
        <f>Parameters!$D$25</f>
        <v>0.28999999999999998</v>
      </c>
      <c r="L24" s="4">
        <v>5</v>
      </c>
      <c r="M24" s="9">
        <f>Parameters!$D$27</f>
        <v>0.28999999999999998</v>
      </c>
      <c r="N24" s="4">
        <v>5</v>
      </c>
      <c r="O24" s="9">
        <f>Parameters!$D$29</f>
        <v>0.28999999999999998</v>
      </c>
      <c r="P24" s="9">
        <v>2</v>
      </c>
      <c r="Q24" s="3"/>
      <c r="R24" s="3"/>
      <c r="S24" s="32">
        <v>0.5</v>
      </c>
      <c r="T24" s="32"/>
      <c r="U24" s="32"/>
      <c r="V24" s="32"/>
      <c r="W24" s="74">
        <f t="shared" si="20"/>
        <v>30.557999999999996</v>
      </c>
      <c r="X24" s="124">
        <f t="shared" si="3"/>
        <v>30.557999999999996</v>
      </c>
      <c r="Y24" s="124">
        <f t="shared" si="21"/>
        <v>30.634394999999994</v>
      </c>
      <c r="Z24" s="124">
        <f t="shared" ref="Z24:AK24" si="24">Y24*(1+Y$3)</f>
        <v>30.251465062499996</v>
      </c>
      <c r="AA24" s="124">
        <f t="shared" si="24"/>
        <v>30.626583229274996</v>
      </c>
      <c r="AB24" s="124">
        <f t="shared" si="24"/>
        <v>33.58204851090003</v>
      </c>
      <c r="AC24" s="124">
        <f t="shared" si="24"/>
        <v>34.743987389377168</v>
      </c>
      <c r="AD24" s="124">
        <f t="shared" si="24"/>
        <v>35.695972643846105</v>
      </c>
      <c r="AE24" s="124">
        <f t="shared" si="24"/>
        <v>36.581232765413489</v>
      </c>
      <c r="AF24" s="124">
        <f t="shared" si="24"/>
        <v>37.495763584548826</v>
      </c>
      <c r="AG24" s="124">
        <f t="shared" si="24"/>
        <v>38.470653437747096</v>
      </c>
      <c r="AH24" s="124">
        <f t="shared" si="24"/>
        <v>39.278537159939781</v>
      </c>
      <c r="AI24" s="124">
        <f t="shared" si="24"/>
        <v>40.064107903138577</v>
      </c>
      <c r="AJ24" s="124">
        <f t="shared" si="24"/>
        <v>40.865390061201353</v>
      </c>
      <c r="AK24" s="124">
        <f t="shared" si="24"/>
        <v>41.682697862425378</v>
      </c>
    </row>
    <row r="25" spans="1:37" x14ac:dyDescent="0.25">
      <c r="A25" s="53" t="s">
        <v>130</v>
      </c>
      <c r="B25" s="5">
        <v>5</v>
      </c>
      <c r="C25" s="11">
        <f>Parameters!$D$17</f>
        <v>0.26</v>
      </c>
      <c r="D25" s="5">
        <v>5</v>
      </c>
      <c r="E25" s="11">
        <f>Parameters!$D$19</f>
        <v>0.31</v>
      </c>
      <c r="F25" s="5"/>
      <c r="G25" s="11"/>
      <c r="H25" s="5"/>
      <c r="I25" s="11"/>
      <c r="J25" s="5"/>
      <c r="K25" s="23"/>
      <c r="L25" s="4">
        <v>2</v>
      </c>
      <c r="M25" s="9">
        <f>Parameters!$D$27</f>
        <v>0.28999999999999998</v>
      </c>
      <c r="N25" s="4">
        <v>1</v>
      </c>
      <c r="O25" s="9">
        <f>Parameters!$D$29</f>
        <v>0.28999999999999998</v>
      </c>
      <c r="P25" s="9">
        <v>2</v>
      </c>
      <c r="Q25" s="3"/>
      <c r="R25" s="3"/>
      <c r="S25" s="32">
        <v>0.5</v>
      </c>
      <c r="T25" s="32"/>
      <c r="U25" s="32"/>
      <c r="V25" s="32"/>
      <c r="W25" s="74">
        <f t="shared" si="20"/>
        <v>6.2920000000000016</v>
      </c>
      <c r="X25" s="124">
        <f t="shared" si="3"/>
        <v>6.2920000000000016</v>
      </c>
      <c r="Y25" s="124">
        <f t="shared" si="21"/>
        <v>6.3077300000000012</v>
      </c>
      <c r="Z25" s="124">
        <f t="shared" ref="Z25:AK25" si="25">Y25*(1+Y$3)</f>
        <v>6.2288833750000014</v>
      </c>
      <c r="AA25" s="124">
        <f t="shared" si="25"/>
        <v>6.3061215288500012</v>
      </c>
      <c r="AB25" s="124">
        <f t="shared" si="25"/>
        <v>6.9146622563840268</v>
      </c>
      <c r="AC25" s="124">
        <f t="shared" si="25"/>
        <v>7.153909570454914</v>
      </c>
      <c r="AD25" s="124">
        <f t="shared" si="25"/>
        <v>7.3499266926853792</v>
      </c>
      <c r="AE25" s="124">
        <f t="shared" si="25"/>
        <v>7.532204874663976</v>
      </c>
      <c r="AF25" s="124">
        <f t="shared" si="25"/>
        <v>7.7205099965305743</v>
      </c>
      <c r="AG25" s="124">
        <f t="shared" si="25"/>
        <v>7.9212432564403699</v>
      </c>
      <c r="AH25" s="124">
        <f t="shared" si="25"/>
        <v>8.0875893648256163</v>
      </c>
      <c r="AI25" s="124">
        <f t="shared" si="25"/>
        <v>8.2493411521221294</v>
      </c>
      <c r="AJ25" s="124">
        <f t="shared" si="25"/>
        <v>8.4143279751645714</v>
      </c>
      <c r="AK25" s="124">
        <f t="shared" si="25"/>
        <v>8.5826145346678633</v>
      </c>
    </row>
    <row r="26" spans="1:37" x14ac:dyDescent="0.25">
      <c r="A26" s="53" t="s">
        <v>60</v>
      </c>
      <c r="B26" s="5">
        <v>5</v>
      </c>
      <c r="C26" s="11">
        <f>Parameters!$D$17</f>
        <v>0.26</v>
      </c>
      <c r="D26" s="5">
        <v>8</v>
      </c>
      <c r="E26" s="11">
        <f>Parameters!$D$19</f>
        <v>0.31</v>
      </c>
      <c r="F26" s="5"/>
      <c r="G26" s="11"/>
      <c r="H26" s="5">
        <v>50</v>
      </c>
      <c r="I26" s="11">
        <f>Parameters!$D$23</f>
        <v>0.28999999999999998</v>
      </c>
      <c r="J26" s="5">
        <v>8</v>
      </c>
      <c r="K26" s="11">
        <f>Parameters!$D$25</f>
        <v>0.28999999999999998</v>
      </c>
      <c r="L26" s="4"/>
      <c r="M26" s="9"/>
      <c r="N26" s="4">
        <v>5</v>
      </c>
      <c r="O26" s="9">
        <f>Parameters!$D$29</f>
        <v>0.28999999999999998</v>
      </c>
      <c r="P26" s="8"/>
      <c r="Q26" s="3"/>
      <c r="R26" s="3"/>
      <c r="S26" s="32">
        <v>0.5</v>
      </c>
      <c r="T26" s="32"/>
      <c r="U26" s="32"/>
      <c r="V26" s="32"/>
      <c r="W26" s="74">
        <f t="shared" si="20"/>
        <v>24.254999999999999</v>
      </c>
      <c r="X26" s="124">
        <f t="shared" si="3"/>
        <v>24.254999999999999</v>
      </c>
      <c r="Y26" s="124">
        <f t="shared" si="21"/>
        <v>24.315637499999998</v>
      </c>
      <c r="Z26" s="124">
        <f t="shared" ref="Z26:AK26" si="26">Y26*(1+Y$3)</f>
        <v>24.01169203125</v>
      </c>
      <c r="AA26" s="124">
        <f t="shared" si="26"/>
        <v>24.309437012437499</v>
      </c>
      <c r="AB26" s="124">
        <f t="shared" si="26"/>
        <v>26.655297684137718</v>
      </c>
      <c r="AC26" s="124">
        <f t="shared" si="26"/>
        <v>27.577570984008883</v>
      </c>
      <c r="AD26" s="124">
        <f t="shared" si="26"/>
        <v>28.33319642897073</v>
      </c>
      <c r="AE26" s="124">
        <f t="shared" si="26"/>
        <v>29.035859700409201</v>
      </c>
      <c r="AF26" s="124">
        <f t="shared" si="26"/>
        <v>29.761756192919428</v>
      </c>
      <c r="AG26" s="124">
        <f t="shared" si="26"/>
        <v>30.535561853935334</v>
      </c>
      <c r="AH26" s="124">
        <f t="shared" si="26"/>
        <v>31.176808652867972</v>
      </c>
      <c r="AI26" s="124">
        <f t="shared" si="26"/>
        <v>31.800344825925333</v>
      </c>
      <c r="AJ26" s="124">
        <f t="shared" si="26"/>
        <v>32.436351722443838</v>
      </c>
      <c r="AK26" s="124">
        <f t="shared" si="26"/>
        <v>33.085078756892713</v>
      </c>
    </row>
    <row r="27" spans="1:37" x14ac:dyDescent="0.25">
      <c r="A27" s="53" t="s">
        <v>61</v>
      </c>
      <c r="B27" s="5">
        <v>5</v>
      </c>
      <c r="C27" s="11">
        <f>Parameters!$D$17</f>
        <v>0.26</v>
      </c>
      <c r="D27" s="5">
        <v>5</v>
      </c>
      <c r="E27" s="11">
        <f>Parameters!$D$19</f>
        <v>0.31</v>
      </c>
      <c r="F27" s="5"/>
      <c r="G27" s="11"/>
      <c r="H27" s="5">
        <v>50</v>
      </c>
      <c r="I27" s="11">
        <f>Parameters!$D$23</f>
        <v>0.28999999999999998</v>
      </c>
      <c r="J27" s="5">
        <v>18</v>
      </c>
      <c r="K27" s="11">
        <f>Parameters!$D$25</f>
        <v>0.28999999999999998</v>
      </c>
      <c r="L27" s="4">
        <v>5</v>
      </c>
      <c r="M27" s="9">
        <f>Parameters!$D$27</f>
        <v>0.28999999999999998</v>
      </c>
      <c r="N27" s="4">
        <v>5</v>
      </c>
      <c r="O27" s="9">
        <f>Parameters!$D$29</f>
        <v>0.28999999999999998</v>
      </c>
      <c r="P27" s="9">
        <v>2</v>
      </c>
      <c r="Q27" s="3"/>
      <c r="R27" s="3"/>
      <c r="S27" s="32">
        <v>0.5</v>
      </c>
      <c r="T27" s="32"/>
      <c r="U27" s="32"/>
      <c r="V27" s="32"/>
      <c r="W27" s="74">
        <f t="shared" si="20"/>
        <v>30.216999999999999</v>
      </c>
      <c r="X27" s="124">
        <f t="shared" si="3"/>
        <v>30.216999999999999</v>
      </c>
      <c r="Y27" s="124">
        <f t="shared" si="21"/>
        <v>30.292542499999996</v>
      </c>
      <c r="Z27" s="124">
        <f t="shared" ref="Z27:AK27" si="27">Y27*(1+Y$3)</f>
        <v>29.913885718749999</v>
      </c>
      <c r="AA27" s="124">
        <f t="shared" si="27"/>
        <v>30.284817901662496</v>
      </c>
      <c r="AB27" s="124">
        <f t="shared" si="27"/>
        <v>33.207302829172924</v>
      </c>
      <c r="AC27" s="124">
        <f t="shared" si="27"/>
        <v>34.356275507062307</v>
      </c>
      <c r="AD27" s="124">
        <f t="shared" si="27"/>
        <v>35.297637455955815</v>
      </c>
      <c r="AE27" s="124">
        <f t="shared" si="27"/>
        <v>36.173018864863515</v>
      </c>
      <c r="AF27" s="124">
        <f t="shared" si="27"/>
        <v>37.077344336485098</v>
      </c>
      <c r="AG27" s="124">
        <f t="shared" si="27"/>
        <v>38.041355289233714</v>
      </c>
      <c r="AH27" s="124">
        <f t="shared" si="27"/>
        <v>38.840223750307615</v>
      </c>
      <c r="AI27" s="124">
        <f t="shared" si="27"/>
        <v>39.617028225313767</v>
      </c>
      <c r="AJ27" s="124">
        <f t="shared" si="27"/>
        <v>40.409368789820043</v>
      </c>
      <c r="AK27" s="124">
        <f t="shared" si="27"/>
        <v>41.217556165616443</v>
      </c>
    </row>
    <row r="28" spans="1:37" x14ac:dyDescent="0.25">
      <c r="A28" s="51" t="s">
        <v>64</v>
      </c>
      <c r="B28" s="5">
        <v>5</v>
      </c>
      <c r="C28" s="11">
        <f>Parameters!$D$17</f>
        <v>0.26</v>
      </c>
      <c r="D28" s="5">
        <v>5</v>
      </c>
      <c r="E28" s="11">
        <f>Parameters!$D$19</f>
        <v>0.31</v>
      </c>
      <c r="F28" s="5"/>
      <c r="G28" s="11"/>
      <c r="H28" s="5">
        <v>50</v>
      </c>
      <c r="I28" s="11">
        <f>Parameters!$D$23</f>
        <v>0.28999999999999998</v>
      </c>
      <c r="J28" s="5">
        <v>10</v>
      </c>
      <c r="K28" s="11">
        <f>Parameters!$D$25</f>
        <v>0.28999999999999998</v>
      </c>
      <c r="L28" s="4">
        <v>5</v>
      </c>
      <c r="M28" s="9">
        <f>Parameters!$D$27</f>
        <v>0.28999999999999998</v>
      </c>
      <c r="N28" s="4">
        <v>6</v>
      </c>
      <c r="O28" s="9">
        <f>Parameters!$D$29</f>
        <v>0.28999999999999998</v>
      </c>
      <c r="P28" s="9">
        <v>2</v>
      </c>
      <c r="Q28" s="3"/>
      <c r="R28" s="3"/>
      <c r="S28" s="32">
        <v>0.5</v>
      </c>
      <c r="T28" s="32"/>
      <c r="U28" s="32"/>
      <c r="V28" s="32"/>
      <c r="W28" s="74">
        <f t="shared" si="20"/>
        <v>27.983999999999995</v>
      </c>
      <c r="X28" s="124">
        <f t="shared" si="3"/>
        <v>27.983999999999995</v>
      </c>
      <c r="Y28" s="124">
        <f t="shared" si="21"/>
        <v>28.053959999999993</v>
      </c>
      <c r="Z28" s="124">
        <f t="shared" ref="Z28:AK28" si="28">Y28*(1+Y$3)</f>
        <v>27.703285499999993</v>
      </c>
      <c r="AA28" s="124">
        <f t="shared" si="28"/>
        <v>28.046806240199992</v>
      </c>
      <c r="AB28" s="124">
        <f t="shared" si="28"/>
        <v>30.753323042379293</v>
      </c>
      <c r="AC28" s="124">
        <f t="shared" si="28"/>
        <v>31.817388019645616</v>
      </c>
      <c r="AD28" s="124">
        <f t="shared" si="28"/>
        <v>32.689184451383909</v>
      </c>
      <c r="AE28" s="124">
        <f t="shared" si="28"/>
        <v>33.49987622577823</v>
      </c>
      <c r="AF28" s="124">
        <f t="shared" si="28"/>
        <v>34.33737313142268</v>
      </c>
      <c r="AG28" s="124">
        <f t="shared" si="28"/>
        <v>35.23014483283967</v>
      </c>
      <c r="AH28" s="124">
        <f t="shared" si="28"/>
        <v>35.969977874329302</v>
      </c>
      <c r="AI28" s="124">
        <f t="shared" si="28"/>
        <v>36.689377431815892</v>
      </c>
      <c r="AJ28" s="124">
        <f t="shared" si="28"/>
        <v>37.423164980452214</v>
      </c>
      <c r="AK28" s="124">
        <f t="shared" si="28"/>
        <v>38.171628280061256</v>
      </c>
    </row>
    <row r="29" spans="1:37" x14ac:dyDescent="0.25">
      <c r="A29" s="54" t="s">
        <v>132</v>
      </c>
      <c r="B29" s="5">
        <v>8</v>
      </c>
      <c r="C29" s="11">
        <f>Parameters!$D$17</f>
        <v>0.26</v>
      </c>
      <c r="D29" s="5">
        <v>7</v>
      </c>
      <c r="E29" s="11">
        <f>Parameters!$D$19</f>
        <v>0.31</v>
      </c>
      <c r="F29" s="5"/>
      <c r="G29" s="11"/>
      <c r="H29" s="5">
        <v>50</v>
      </c>
      <c r="I29" s="11">
        <f>Parameters!$D$23</f>
        <v>0.28999999999999998</v>
      </c>
      <c r="J29" s="5">
        <v>17</v>
      </c>
      <c r="K29" s="11">
        <f>Parameters!$D$25</f>
        <v>0.28999999999999998</v>
      </c>
      <c r="L29" s="4">
        <v>5</v>
      </c>
      <c r="M29" s="9">
        <f>Parameters!$D$27</f>
        <v>0.28999999999999998</v>
      </c>
      <c r="N29" s="4">
        <v>10</v>
      </c>
      <c r="O29" s="9">
        <f>Parameters!$D$29</f>
        <v>0.28999999999999998</v>
      </c>
      <c r="P29" s="9">
        <v>2</v>
      </c>
      <c r="Q29" s="3"/>
      <c r="R29" s="3"/>
      <c r="S29" s="32">
        <v>0.5</v>
      </c>
      <c r="T29" s="32"/>
      <c r="U29" s="32"/>
      <c r="V29" s="32"/>
      <c r="W29" s="74">
        <f t="shared" si="20"/>
        <v>33.033000000000001</v>
      </c>
      <c r="X29" s="124">
        <f t="shared" si="3"/>
        <v>33.033000000000001</v>
      </c>
      <c r="Y29" s="124">
        <f t="shared" si="21"/>
        <v>33.115582500000002</v>
      </c>
      <c r="Z29" s="124">
        <f t="shared" ref="Z29:AK29" si="29">Y29*(1+Y$3)</f>
        <v>32.701637718750007</v>
      </c>
      <c r="AA29" s="124">
        <f t="shared" si="29"/>
        <v>33.107138026462508</v>
      </c>
      <c r="AB29" s="124">
        <f t="shared" si="29"/>
        <v>36.301976846016139</v>
      </c>
      <c r="AC29" s="124">
        <f t="shared" si="29"/>
        <v>37.558025244888299</v>
      </c>
      <c r="AD29" s="124">
        <f t="shared" si="29"/>
        <v>38.587115136598243</v>
      </c>
      <c r="AE29" s="124">
        <f t="shared" si="29"/>
        <v>39.544075591985873</v>
      </c>
      <c r="AF29" s="124">
        <f t="shared" si="29"/>
        <v>40.53267748178552</v>
      </c>
      <c r="AG29" s="124">
        <f t="shared" si="29"/>
        <v>41.586527096311947</v>
      </c>
      <c r="AH29" s="124">
        <f t="shared" si="29"/>
        <v>42.459844165334495</v>
      </c>
      <c r="AI29" s="124">
        <f t="shared" si="29"/>
        <v>43.309041048641184</v>
      </c>
      <c r="AJ29" s="124">
        <f t="shared" si="29"/>
        <v>44.175221869614006</v>
      </c>
      <c r="AK29" s="124">
        <f t="shared" si="29"/>
        <v>45.058726307006289</v>
      </c>
    </row>
    <row r="30" spans="1:37" x14ac:dyDescent="0.25">
      <c r="A30" s="54" t="s">
        <v>131</v>
      </c>
      <c r="B30" s="5">
        <v>5</v>
      </c>
      <c r="C30" s="11">
        <f>Parameters!$D$17</f>
        <v>0.26</v>
      </c>
      <c r="D30" s="5">
        <v>14</v>
      </c>
      <c r="E30" s="11">
        <f>Parameters!$D$19</f>
        <v>0.31</v>
      </c>
      <c r="F30" s="5"/>
      <c r="G30" s="11"/>
      <c r="H30" s="5">
        <v>50</v>
      </c>
      <c r="I30" s="11">
        <f>Parameters!$D$23</f>
        <v>0.28999999999999998</v>
      </c>
      <c r="J30" s="5">
        <v>12</v>
      </c>
      <c r="K30" s="11">
        <f>Parameters!$D$25</f>
        <v>0.28999999999999998</v>
      </c>
      <c r="L30" s="4">
        <v>2</v>
      </c>
      <c r="M30" s="9">
        <f>Parameters!$D$27</f>
        <v>0.28999999999999998</v>
      </c>
      <c r="N30" s="4">
        <v>10</v>
      </c>
      <c r="O30" s="9">
        <f>Parameters!$D$29</f>
        <v>0.28999999999999998</v>
      </c>
      <c r="P30" s="9">
        <v>2</v>
      </c>
      <c r="Q30" s="3"/>
      <c r="R30" s="3"/>
      <c r="S30" s="32">
        <v>0.5</v>
      </c>
      <c r="T30" s="32"/>
      <c r="U30" s="32"/>
      <c r="V30" s="32"/>
      <c r="W30" s="74">
        <f t="shared" si="20"/>
        <v>32.01</v>
      </c>
      <c r="X30" s="124">
        <f t="shared" si="3"/>
        <v>32.01</v>
      </c>
      <c r="Y30" s="124">
        <f t="shared" si="21"/>
        <v>32.090024999999997</v>
      </c>
      <c r="Z30" s="124">
        <f t="shared" ref="Z30:AK30" si="30">Y30*(1+Y$3)</f>
        <v>31.688899687499998</v>
      </c>
      <c r="AA30" s="124">
        <f t="shared" si="30"/>
        <v>32.081842043624995</v>
      </c>
      <c r="AB30" s="124">
        <f t="shared" si="30"/>
        <v>35.177739800834807</v>
      </c>
      <c r="AC30" s="124">
        <f t="shared" si="30"/>
        <v>36.394889597943688</v>
      </c>
      <c r="AD30" s="124">
        <f t="shared" si="30"/>
        <v>37.392109572927346</v>
      </c>
      <c r="AE30" s="124">
        <f t="shared" si="30"/>
        <v>38.319433890335944</v>
      </c>
      <c r="AF30" s="124">
        <f t="shared" si="30"/>
        <v>39.277419737594336</v>
      </c>
      <c r="AG30" s="124">
        <f t="shared" si="30"/>
        <v>40.298632650771786</v>
      </c>
      <c r="AH30" s="124">
        <f t="shared" si="30"/>
        <v>41.144903936437991</v>
      </c>
      <c r="AI30" s="124">
        <f t="shared" si="30"/>
        <v>41.967802015166754</v>
      </c>
      <c r="AJ30" s="124">
        <f t="shared" si="30"/>
        <v>42.80715805547009</v>
      </c>
      <c r="AK30" s="124">
        <f t="shared" si="30"/>
        <v>43.663301216579491</v>
      </c>
    </row>
    <row r="31" spans="1:37" x14ac:dyDescent="0.25">
      <c r="A31" s="54" t="s">
        <v>133</v>
      </c>
      <c r="B31" s="5">
        <v>5</v>
      </c>
      <c r="C31" s="11">
        <f>Parameters!$D$17</f>
        <v>0.26</v>
      </c>
      <c r="D31" s="5">
        <v>7</v>
      </c>
      <c r="E31" s="11">
        <f>Parameters!$D$19</f>
        <v>0.31</v>
      </c>
      <c r="F31" s="5"/>
      <c r="G31" s="11"/>
      <c r="H31" s="5"/>
      <c r="I31" s="11"/>
      <c r="J31" s="5"/>
      <c r="K31" s="9"/>
      <c r="L31" s="4">
        <v>5</v>
      </c>
      <c r="M31" s="9">
        <f>Parameters!$D$27</f>
        <v>0.28999999999999998</v>
      </c>
      <c r="N31" s="4"/>
      <c r="O31" s="9"/>
      <c r="P31" s="9">
        <v>2</v>
      </c>
      <c r="Q31" s="3"/>
      <c r="R31" s="3"/>
      <c r="S31" s="32">
        <v>0.5</v>
      </c>
      <c r="T31" s="32"/>
      <c r="U31" s="32"/>
      <c r="V31" s="32"/>
      <c r="W31" s="74">
        <f t="shared" si="20"/>
        <v>7.6120000000000001</v>
      </c>
      <c r="X31" s="124">
        <f t="shared" si="3"/>
        <v>7.6120000000000001</v>
      </c>
      <c r="Y31" s="124">
        <f t="shared" si="21"/>
        <v>7.63103</v>
      </c>
      <c r="Z31" s="124">
        <f t="shared" ref="Z31:AK31" si="31">Y31*(1+Y$3)</f>
        <v>7.5356421250000007</v>
      </c>
      <c r="AA31" s="124">
        <f t="shared" si="31"/>
        <v>7.6290840873500008</v>
      </c>
      <c r="AB31" s="124">
        <f t="shared" si="31"/>
        <v>8.3652907017792764</v>
      </c>
      <c r="AC31" s="124">
        <f t="shared" si="31"/>
        <v>8.6547297600608388</v>
      </c>
      <c r="AD31" s="124">
        <f t="shared" si="31"/>
        <v>8.8918693554865058</v>
      </c>
      <c r="AE31" s="124">
        <f t="shared" si="31"/>
        <v>9.112387715502571</v>
      </c>
      <c r="AF31" s="124">
        <f t="shared" si="31"/>
        <v>9.340197408390134</v>
      </c>
      <c r="AG31" s="124">
        <f t="shared" si="31"/>
        <v>9.5830425410082771</v>
      </c>
      <c r="AH31" s="124">
        <f t="shared" si="31"/>
        <v>9.7842864343694504</v>
      </c>
      <c r="AI31" s="124">
        <f t="shared" si="31"/>
        <v>9.9799721630568392</v>
      </c>
      <c r="AJ31" s="124">
        <f t="shared" si="31"/>
        <v>10.179571606317976</v>
      </c>
      <c r="AK31" s="124">
        <f t="shared" si="31"/>
        <v>10.383163038444335</v>
      </c>
    </row>
    <row r="32" spans="1:37" x14ac:dyDescent="0.25">
      <c r="A32" s="54" t="s">
        <v>134</v>
      </c>
      <c r="B32" s="5">
        <v>4</v>
      </c>
      <c r="C32" s="11">
        <f>Parameters!$D$17</f>
        <v>0.26</v>
      </c>
      <c r="D32" s="5">
        <v>6</v>
      </c>
      <c r="E32" s="11">
        <f>Parameters!$D$19</f>
        <v>0.31</v>
      </c>
      <c r="F32" s="5"/>
      <c r="G32" s="11"/>
      <c r="H32" s="5"/>
      <c r="I32" s="11"/>
      <c r="J32" s="5"/>
      <c r="K32" s="9"/>
      <c r="L32" s="4">
        <v>4</v>
      </c>
      <c r="M32" s="9">
        <f>Parameters!$D$27</f>
        <v>0.28999999999999998</v>
      </c>
      <c r="N32" s="4"/>
      <c r="O32" s="9"/>
      <c r="P32" s="9">
        <v>2</v>
      </c>
      <c r="Q32" s="3"/>
      <c r="R32" s="3"/>
      <c r="S32" s="32">
        <v>0.5</v>
      </c>
      <c r="T32" s="32"/>
      <c r="U32" s="32"/>
      <c r="V32" s="32"/>
      <c r="W32" s="74">
        <f t="shared" si="20"/>
        <v>6.6660000000000004</v>
      </c>
      <c r="X32" s="124">
        <f t="shared" si="3"/>
        <v>6.6660000000000004</v>
      </c>
      <c r="Y32" s="124">
        <f t="shared" si="21"/>
        <v>6.6826650000000001</v>
      </c>
      <c r="Z32" s="124">
        <f t="shared" ref="Z32:AK32" si="32">Y32*(1+Y$3)</f>
        <v>6.5991316875000008</v>
      </c>
      <c r="AA32" s="124">
        <f t="shared" si="32"/>
        <v>6.6809609204250009</v>
      </c>
      <c r="AB32" s="124">
        <f t="shared" si="32"/>
        <v>7.3256736492460135</v>
      </c>
      <c r="AC32" s="124">
        <f t="shared" si="32"/>
        <v>7.5791419575099255</v>
      </c>
      <c r="AD32" s="124">
        <f t="shared" si="32"/>
        <v>7.7868104471456983</v>
      </c>
      <c r="AE32" s="124">
        <f t="shared" si="32"/>
        <v>7.9799233462349113</v>
      </c>
      <c r="AF32" s="124">
        <f t="shared" si="32"/>
        <v>8.1794214298907839</v>
      </c>
      <c r="AG32" s="124">
        <f t="shared" si="32"/>
        <v>8.3920863870679447</v>
      </c>
      <c r="AH32" s="124">
        <f t="shared" si="32"/>
        <v>8.5683202011963715</v>
      </c>
      <c r="AI32" s="124">
        <f t="shared" si="32"/>
        <v>8.7396866052202995</v>
      </c>
      <c r="AJ32" s="124">
        <f t="shared" si="32"/>
        <v>8.9144803373247061</v>
      </c>
      <c r="AK32" s="124">
        <f t="shared" si="32"/>
        <v>9.0927699440712004</v>
      </c>
    </row>
    <row r="33" spans="1:37" x14ac:dyDescent="0.25">
      <c r="A33" s="54" t="s">
        <v>135</v>
      </c>
      <c r="B33" s="5">
        <v>5</v>
      </c>
      <c r="C33" s="11">
        <f>Parameters!$D$17</f>
        <v>0.26</v>
      </c>
      <c r="D33" s="5">
        <v>15</v>
      </c>
      <c r="E33" s="11">
        <f>Parameters!$D$19</f>
        <v>0.31</v>
      </c>
      <c r="F33" s="5"/>
      <c r="G33" s="11"/>
      <c r="H33" s="5">
        <v>50</v>
      </c>
      <c r="I33" s="11">
        <f>Parameters!$D$23</f>
        <v>0.28999999999999998</v>
      </c>
      <c r="J33" s="5">
        <v>10</v>
      </c>
      <c r="K33" s="11">
        <f>Parameters!$D$25</f>
        <v>0.28999999999999998</v>
      </c>
      <c r="L33" s="4"/>
      <c r="M33" s="9"/>
      <c r="N33" s="4">
        <v>10</v>
      </c>
      <c r="O33" s="9">
        <f>Parameters!$D$29</f>
        <v>0.28999999999999998</v>
      </c>
      <c r="P33" s="9">
        <v>2</v>
      </c>
      <c r="Q33" s="3"/>
      <c r="R33" s="3"/>
      <c r="S33" s="32">
        <v>0.5</v>
      </c>
      <c r="T33" s="32"/>
      <c r="U33" s="32"/>
      <c r="V33" s="32"/>
      <c r="W33" s="74">
        <f t="shared" si="20"/>
        <v>31.074999999999999</v>
      </c>
      <c r="X33" s="124">
        <f t="shared" si="3"/>
        <v>31.074999999999999</v>
      </c>
      <c r="Y33" s="124">
        <f t="shared" si="21"/>
        <v>31.152687499999999</v>
      </c>
      <c r="Z33" s="124">
        <f t="shared" ref="Z33:AK33" si="33">Y33*(1+Y$3)</f>
        <v>30.763278906250001</v>
      </c>
      <c r="AA33" s="124">
        <f t="shared" si="33"/>
        <v>31.144743564687499</v>
      </c>
      <c r="AB33" s="124">
        <f t="shared" si="33"/>
        <v>34.150211318679844</v>
      </c>
      <c r="AC33" s="124">
        <f t="shared" si="33"/>
        <v>35.331808630306163</v>
      </c>
      <c r="AD33" s="124">
        <f t="shared" si="33"/>
        <v>36.299900186776554</v>
      </c>
      <c r="AE33" s="124">
        <f t="shared" si="33"/>
        <v>37.200137711408608</v>
      </c>
      <c r="AF33" s="124">
        <f t="shared" si="33"/>
        <v>38.130141154193822</v>
      </c>
      <c r="AG33" s="124">
        <f t="shared" si="33"/>
        <v>39.121524824202865</v>
      </c>
      <c r="AH33" s="124">
        <f t="shared" si="33"/>
        <v>39.943076845511122</v>
      </c>
      <c r="AI33" s="124">
        <f t="shared" si="33"/>
        <v>40.741938382421345</v>
      </c>
      <c r="AJ33" s="124">
        <f t="shared" si="33"/>
        <v>41.55677715006977</v>
      </c>
      <c r="AK33" s="124">
        <f t="shared" si="33"/>
        <v>42.387912693071165</v>
      </c>
    </row>
    <row r="34" spans="1:37" x14ac:dyDescent="0.25">
      <c r="A34" s="54" t="s">
        <v>136</v>
      </c>
      <c r="B34" s="5">
        <v>6</v>
      </c>
      <c r="C34" s="11">
        <f>Parameters!$D$17</f>
        <v>0.26</v>
      </c>
      <c r="D34" s="5">
        <v>8</v>
      </c>
      <c r="E34" s="11">
        <f>Parameters!$D$19</f>
        <v>0.31</v>
      </c>
      <c r="F34" s="5"/>
      <c r="G34" s="11"/>
      <c r="H34" s="5"/>
      <c r="I34" s="11"/>
      <c r="J34" s="5"/>
      <c r="K34" s="9"/>
      <c r="L34" s="4">
        <v>4</v>
      </c>
      <c r="M34" s="9">
        <f>Parameters!$D$27</f>
        <v>0.28999999999999998</v>
      </c>
      <c r="N34" s="4"/>
      <c r="O34" s="9"/>
      <c r="P34" s="9">
        <v>2</v>
      </c>
      <c r="Q34" s="3"/>
      <c r="R34" s="3"/>
      <c r="S34" s="32">
        <v>0.5</v>
      </c>
      <c r="T34" s="32"/>
      <c r="U34" s="32"/>
      <c r="V34" s="32"/>
      <c r="W34" s="74">
        <f t="shared" si="20"/>
        <v>7.9200000000000008</v>
      </c>
      <c r="X34" s="124">
        <f t="shared" si="3"/>
        <v>7.9200000000000008</v>
      </c>
      <c r="Y34" s="124">
        <f t="shared" si="21"/>
        <v>7.9398</v>
      </c>
      <c r="Z34" s="124">
        <f t="shared" ref="Z34:AK34" si="34">Y34*(1+Y$3)</f>
        <v>7.8405525000000003</v>
      </c>
      <c r="AA34" s="124">
        <f t="shared" si="34"/>
        <v>7.937775351</v>
      </c>
      <c r="AB34" s="124">
        <f t="shared" si="34"/>
        <v>8.7037706723714994</v>
      </c>
      <c r="AC34" s="124">
        <f t="shared" si="34"/>
        <v>9.0049211376355522</v>
      </c>
      <c r="AD34" s="124">
        <f t="shared" si="34"/>
        <v>9.2516559768067665</v>
      </c>
      <c r="AE34" s="124">
        <f t="shared" si="34"/>
        <v>9.4810970450315732</v>
      </c>
      <c r="AF34" s="124">
        <f t="shared" si="34"/>
        <v>9.7181244711573616</v>
      </c>
      <c r="AG34" s="124">
        <f t="shared" si="34"/>
        <v>9.9707957074074525</v>
      </c>
      <c r="AH34" s="124">
        <f t="shared" si="34"/>
        <v>10.180182417263008</v>
      </c>
      <c r="AI34" s="124">
        <f t="shared" si="34"/>
        <v>10.38378606560827</v>
      </c>
      <c r="AJ34" s="124">
        <f t="shared" si="34"/>
        <v>10.591461786920435</v>
      </c>
      <c r="AK34" s="124">
        <f t="shared" si="34"/>
        <v>10.803291022658843</v>
      </c>
    </row>
    <row r="35" spans="1:37" x14ac:dyDescent="0.25">
      <c r="A35" s="54" t="s">
        <v>137</v>
      </c>
      <c r="B35" s="5">
        <v>4</v>
      </c>
      <c r="C35" s="11">
        <f>Parameters!$D$17</f>
        <v>0.26</v>
      </c>
      <c r="D35" s="5">
        <v>5</v>
      </c>
      <c r="E35" s="11">
        <f>Parameters!$D$19</f>
        <v>0.31</v>
      </c>
      <c r="F35" s="5"/>
      <c r="G35" s="11"/>
      <c r="H35" s="5"/>
      <c r="I35" s="11"/>
      <c r="J35" s="5"/>
      <c r="K35" s="9"/>
      <c r="L35" s="4"/>
      <c r="M35" s="9"/>
      <c r="N35" s="4">
        <v>2</v>
      </c>
      <c r="O35" s="9">
        <f>Parameters!$D$29</f>
        <v>0.28999999999999998</v>
      </c>
      <c r="P35" s="8"/>
      <c r="Q35" s="3"/>
      <c r="R35" s="3"/>
      <c r="S35" s="32">
        <v>0.5</v>
      </c>
      <c r="T35" s="32"/>
      <c r="U35" s="32"/>
      <c r="V35" s="32"/>
      <c r="W35" s="74">
        <f t="shared" si="20"/>
        <v>3.4870000000000001</v>
      </c>
      <c r="X35" s="124">
        <f t="shared" si="3"/>
        <v>3.4870000000000001</v>
      </c>
      <c r="Y35" s="124">
        <f t="shared" si="21"/>
        <v>3.4957175</v>
      </c>
      <c r="Z35" s="124">
        <f t="shared" ref="Z35:AK35" si="35">Y35*(1+Y$3)</f>
        <v>3.4520210312500001</v>
      </c>
      <c r="AA35" s="124">
        <f t="shared" si="35"/>
        <v>3.4948260920375001</v>
      </c>
      <c r="AB35" s="124">
        <f t="shared" si="35"/>
        <v>3.8320768099191187</v>
      </c>
      <c r="AC35" s="124">
        <f t="shared" si="35"/>
        <v>3.9646666675423199</v>
      </c>
      <c r="AD35" s="124">
        <f t="shared" si="35"/>
        <v>4.0732985342329799</v>
      </c>
      <c r="AE35" s="124">
        <f t="shared" si="35"/>
        <v>4.1743163378819572</v>
      </c>
      <c r="AF35" s="124">
        <f t="shared" si="35"/>
        <v>4.2786742463290057</v>
      </c>
      <c r="AG35" s="124">
        <f t="shared" si="35"/>
        <v>4.38991977673356</v>
      </c>
      <c r="AH35" s="124">
        <f t="shared" si="35"/>
        <v>4.4821080920449647</v>
      </c>
      <c r="AI35" s="124">
        <f t="shared" si="35"/>
        <v>4.5717502538858641</v>
      </c>
      <c r="AJ35" s="124">
        <f t="shared" si="35"/>
        <v>4.6631852589635816</v>
      </c>
      <c r="AK35" s="124">
        <f t="shared" si="35"/>
        <v>4.7564489641428533</v>
      </c>
    </row>
    <row r="36" spans="1:37" x14ac:dyDescent="0.25">
      <c r="A36" s="54" t="s">
        <v>138</v>
      </c>
      <c r="B36" s="5">
        <v>4</v>
      </c>
      <c r="C36" s="11">
        <f>Parameters!$D$17</f>
        <v>0.26</v>
      </c>
      <c r="D36" s="5">
        <v>6</v>
      </c>
      <c r="E36" s="11">
        <f>Parameters!$D$19</f>
        <v>0.31</v>
      </c>
      <c r="F36" s="5"/>
      <c r="G36" s="11"/>
      <c r="H36" s="5">
        <v>50</v>
      </c>
      <c r="I36" s="11">
        <f>Parameters!$D$23</f>
        <v>0.28999999999999998</v>
      </c>
      <c r="J36" s="5"/>
      <c r="K36" s="9"/>
      <c r="L36" s="4">
        <v>5</v>
      </c>
      <c r="M36" s="9">
        <f>Parameters!$D$27</f>
        <v>0.28999999999999998</v>
      </c>
      <c r="N36" s="3"/>
      <c r="O36" s="8"/>
      <c r="P36" s="8"/>
      <c r="Q36" s="3"/>
      <c r="R36" s="3"/>
      <c r="S36" s="32"/>
      <c r="T36" s="32"/>
      <c r="U36" s="32"/>
      <c r="V36" s="32"/>
      <c r="W36" s="74">
        <f t="shared" si="20"/>
        <v>20.734999999999999</v>
      </c>
      <c r="X36" s="124">
        <f t="shared" si="3"/>
        <v>20.734999999999999</v>
      </c>
      <c r="Y36" s="124">
        <f t="shared" si="21"/>
        <v>20.786837499999997</v>
      </c>
      <c r="Z36" s="124">
        <f t="shared" ref="Z36:AK36" si="36">Y36*(1+Y$3)</f>
        <v>20.527002031249999</v>
      </c>
      <c r="AA36" s="124">
        <f t="shared" si="36"/>
        <v>20.781536856437498</v>
      </c>
      <c r="AB36" s="124">
        <f t="shared" si="36"/>
        <v>22.786955163083718</v>
      </c>
      <c r="AC36" s="124">
        <f t="shared" si="36"/>
        <v>23.575383811726415</v>
      </c>
      <c r="AD36" s="124">
        <f t="shared" si="36"/>
        <v>24.221349328167719</v>
      </c>
      <c r="AE36" s="124">
        <f t="shared" si="36"/>
        <v>24.822038791506277</v>
      </c>
      <c r="AF36" s="124">
        <f t="shared" si="36"/>
        <v>25.442589761293931</v>
      </c>
      <c r="AG36" s="124">
        <f t="shared" si="36"/>
        <v>26.104097095087575</v>
      </c>
      <c r="AH36" s="124">
        <f t="shared" si="36"/>
        <v>26.65228313408441</v>
      </c>
      <c r="AI36" s="124">
        <f t="shared" si="36"/>
        <v>27.1853287967661</v>
      </c>
      <c r="AJ36" s="124">
        <f t="shared" si="36"/>
        <v>27.729035372701421</v>
      </c>
      <c r="AK36" s="124">
        <f t="shared" si="36"/>
        <v>28.283616080155451</v>
      </c>
    </row>
    <row r="37" spans="1:37" x14ac:dyDescent="0.25">
      <c r="A37" s="54" t="s">
        <v>139</v>
      </c>
      <c r="B37" s="5">
        <v>5</v>
      </c>
      <c r="C37" s="11">
        <f>Parameters!$D$17</f>
        <v>0.26</v>
      </c>
      <c r="D37" s="5">
        <v>15</v>
      </c>
      <c r="E37" s="11">
        <f>Parameters!$D$19</f>
        <v>0.31</v>
      </c>
      <c r="F37" s="5"/>
      <c r="G37" s="11"/>
      <c r="H37" s="5">
        <v>50</v>
      </c>
      <c r="I37" s="11">
        <f>Parameters!$D$23</f>
        <v>0.28999999999999998</v>
      </c>
      <c r="J37" s="5">
        <v>18</v>
      </c>
      <c r="K37" s="11">
        <f>Parameters!$D$25</f>
        <v>0.28999999999999998</v>
      </c>
      <c r="L37" s="4">
        <v>15</v>
      </c>
      <c r="M37" s="9">
        <f>Parameters!$D$27</f>
        <v>0.28999999999999998</v>
      </c>
      <c r="N37" s="5">
        <v>5</v>
      </c>
      <c r="O37" s="9">
        <f>Parameters!$D$29</f>
        <v>0.28999999999999998</v>
      </c>
      <c r="P37" s="8"/>
      <c r="Q37" s="3"/>
      <c r="R37" s="3"/>
      <c r="S37" s="32"/>
      <c r="T37" s="32"/>
      <c r="U37" s="32"/>
      <c r="V37" s="32"/>
      <c r="W37" s="74">
        <f t="shared" si="20"/>
        <v>34.616999999999997</v>
      </c>
      <c r="X37" s="124">
        <f t="shared" si="3"/>
        <v>34.616999999999997</v>
      </c>
      <c r="Y37" s="124">
        <f t="shared" si="21"/>
        <v>34.703542499999998</v>
      </c>
      <c r="Z37" s="124">
        <f t="shared" ref="Z37:AK37" si="37">Y37*(1+Y$3)</f>
        <v>34.269748218749996</v>
      </c>
      <c r="AA37" s="124">
        <f t="shared" si="37"/>
        <v>34.694693096662498</v>
      </c>
      <c r="AB37" s="124">
        <f t="shared" si="37"/>
        <v>38.042730980490433</v>
      </c>
      <c r="AC37" s="124">
        <f t="shared" si="37"/>
        <v>39.359009472415401</v>
      </c>
      <c r="AD37" s="124">
        <f t="shared" si="37"/>
        <v>40.437446331959585</v>
      </c>
      <c r="AE37" s="124">
        <f t="shared" si="37"/>
        <v>41.44029500099218</v>
      </c>
      <c r="AF37" s="124">
        <f t="shared" si="37"/>
        <v>42.476302376016982</v>
      </c>
      <c r="AG37" s="124">
        <f t="shared" si="37"/>
        <v>43.580686237793422</v>
      </c>
      <c r="AH37" s="124">
        <f t="shared" si="37"/>
        <v>44.495880648787079</v>
      </c>
      <c r="AI37" s="124">
        <f t="shared" si="37"/>
        <v>45.385798261762822</v>
      </c>
      <c r="AJ37" s="124">
        <f t="shared" si="37"/>
        <v>46.293514226998077</v>
      </c>
      <c r="AK37" s="124">
        <f t="shared" si="37"/>
        <v>47.219384511538038</v>
      </c>
    </row>
    <row r="38" spans="1:37" ht="31.5" x14ac:dyDescent="0.25">
      <c r="A38" s="54" t="s">
        <v>140</v>
      </c>
      <c r="B38" s="5">
        <v>5</v>
      </c>
      <c r="C38" s="11">
        <f>Parameters!$D$17</f>
        <v>0.26</v>
      </c>
      <c r="D38" s="5">
        <v>10</v>
      </c>
      <c r="E38" s="11">
        <f>Parameters!$D$19</f>
        <v>0.31</v>
      </c>
      <c r="F38" s="5"/>
      <c r="G38" s="11"/>
      <c r="H38" s="5">
        <v>50</v>
      </c>
      <c r="I38" s="11">
        <f>Parameters!$D$23</f>
        <v>0.28999999999999998</v>
      </c>
      <c r="J38" s="5">
        <v>15</v>
      </c>
      <c r="K38" s="11">
        <f>Parameters!$D$25</f>
        <v>0.28999999999999998</v>
      </c>
      <c r="L38" s="4">
        <v>10</v>
      </c>
      <c r="M38" s="9">
        <f>Parameters!$D$27</f>
        <v>0.28999999999999998</v>
      </c>
      <c r="N38" s="3"/>
      <c r="O38" s="8"/>
      <c r="P38" s="8"/>
      <c r="Q38" s="3"/>
      <c r="R38" s="3"/>
      <c r="S38" s="32"/>
      <c r="T38" s="32"/>
      <c r="U38" s="32"/>
      <c r="V38" s="32"/>
      <c r="W38" s="74">
        <f t="shared" si="20"/>
        <v>28.765000000000001</v>
      </c>
      <c r="X38" s="124">
        <f t="shared" si="3"/>
        <v>28.765000000000001</v>
      </c>
      <c r="Y38" s="124">
        <f t="shared" si="21"/>
        <v>28.8369125</v>
      </c>
      <c r="Z38" s="124">
        <f t="shared" ref="Z38:AK38" si="38">Y38*(1+Y$3)</f>
        <v>28.476451093750001</v>
      </c>
      <c r="AA38" s="124">
        <f t="shared" si="38"/>
        <v>28.8295590873125</v>
      </c>
      <c r="AB38" s="124">
        <f t="shared" si="38"/>
        <v>31.611611539238158</v>
      </c>
      <c r="AC38" s="124">
        <f t="shared" si="38"/>
        <v>32.7053732984958</v>
      </c>
      <c r="AD38" s="124">
        <f t="shared" si="38"/>
        <v>33.601500526874588</v>
      </c>
      <c r="AE38" s="124">
        <f t="shared" si="38"/>
        <v>34.434817739941074</v>
      </c>
      <c r="AF38" s="124">
        <f t="shared" si="38"/>
        <v>35.295688183439601</v>
      </c>
      <c r="AG38" s="124">
        <f t="shared" si="38"/>
        <v>36.21337607620903</v>
      </c>
      <c r="AH38" s="124">
        <f t="shared" si="38"/>
        <v>36.973856973809418</v>
      </c>
      <c r="AI38" s="124">
        <f t="shared" si="38"/>
        <v>37.713334113285605</v>
      </c>
      <c r="AJ38" s="124">
        <f t="shared" si="38"/>
        <v>38.46760079555132</v>
      </c>
      <c r="AK38" s="124">
        <f t="shared" si="38"/>
        <v>39.236952811462345</v>
      </c>
    </row>
    <row r="39" spans="1:37" ht="31.5" x14ac:dyDescent="0.25">
      <c r="A39" s="54" t="s">
        <v>141</v>
      </c>
      <c r="B39" s="5">
        <v>5</v>
      </c>
      <c r="C39" s="11">
        <f>Parameters!$D$17</f>
        <v>0.26</v>
      </c>
      <c r="D39" s="5">
        <v>10</v>
      </c>
      <c r="E39" s="11">
        <f>Parameters!$D$19</f>
        <v>0.31</v>
      </c>
      <c r="F39" s="5"/>
      <c r="G39" s="11"/>
      <c r="H39" s="5"/>
      <c r="I39" s="11"/>
      <c r="J39" s="5">
        <v>15</v>
      </c>
      <c r="K39" s="11">
        <f>Parameters!$D$25</f>
        <v>0.28999999999999998</v>
      </c>
      <c r="L39" s="4">
        <v>5</v>
      </c>
      <c r="M39" s="9">
        <f>Parameters!$D$27</f>
        <v>0.28999999999999998</v>
      </c>
      <c r="N39" s="3"/>
      <c r="O39" s="8"/>
      <c r="P39" s="8"/>
      <c r="Q39" s="3"/>
      <c r="R39" s="3"/>
      <c r="S39" s="32"/>
      <c r="T39" s="32"/>
      <c r="U39" s="32"/>
      <c r="V39" s="32"/>
      <c r="W39" s="74">
        <f t="shared" si="20"/>
        <v>11.22</v>
      </c>
      <c r="X39" s="124">
        <f t="shared" si="3"/>
        <v>11.22</v>
      </c>
      <c r="Y39" s="124">
        <f t="shared" si="21"/>
        <v>11.248049999999999</v>
      </c>
      <c r="Z39" s="124">
        <f t="shared" ref="Z39:AK39" si="39">Y39*(1+Y$3)</f>
        <v>11.107449375</v>
      </c>
      <c r="AA39" s="124">
        <f t="shared" si="39"/>
        <v>11.245181747249999</v>
      </c>
      <c r="AB39" s="124">
        <f t="shared" si="39"/>
        <v>12.330341785859625</v>
      </c>
      <c r="AC39" s="124">
        <f t="shared" si="39"/>
        <v>12.756971611650368</v>
      </c>
      <c r="AD39" s="124">
        <f t="shared" si="39"/>
        <v>13.106512633809588</v>
      </c>
      <c r="AE39" s="124">
        <f t="shared" si="39"/>
        <v>13.431554147128065</v>
      </c>
      <c r="AF39" s="124">
        <f t="shared" si="39"/>
        <v>13.767343000806266</v>
      </c>
      <c r="AG39" s="124">
        <f t="shared" si="39"/>
        <v>14.125293918827229</v>
      </c>
      <c r="AH39" s="124">
        <f t="shared" si="39"/>
        <v>14.421925091122599</v>
      </c>
      <c r="AI39" s="124">
        <f t="shared" si="39"/>
        <v>14.710363592945052</v>
      </c>
      <c r="AJ39" s="124">
        <f t="shared" si="39"/>
        <v>15.004570864803954</v>
      </c>
      <c r="AK39" s="124">
        <f t="shared" si="39"/>
        <v>15.304662282100033</v>
      </c>
    </row>
    <row r="40" spans="1:37" ht="31.5" x14ac:dyDescent="0.25">
      <c r="A40" s="54" t="s">
        <v>142</v>
      </c>
      <c r="B40" s="5"/>
      <c r="C40" s="11"/>
      <c r="D40" s="5">
        <v>12</v>
      </c>
      <c r="E40" s="11">
        <f>Parameters!$D$19</f>
        <v>0.31</v>
      </c>
      <c r="F40" s="5"/>
      <c r="G40" s="11"/>
      <c r="H40" s="5">
        <v>10</v>
      </c>
      <c r="I40" s="11">
        <f>Parameters!$D$23</f>
        <v>0.28999999999999998</v>
      </c>
      <c r="J40" s="5"/>
      <c r="K40" s="9"/>
      <c r="L40" s="4">
        <v>15</v>
      </c>
      <c r="M40" s="9">
        <f>Parameters!$D$27</f>
        <v>0.28999999999999998</v>
      </c>
      <c r="N40" s="3"/>
      <c r="O40" s="8"/>
      <c r="P40" s="8"/>
      <c r="Q40" s="3"/>
      <c r="R40" s="3"/>
      <c r="S40" s="32"/>
      <c r="T40" s="32"/>
      <c r="U40" s="32"/>
      <c r="V40" s="32"/>
      <c r="W40" s="74">
        <f t="shared" si="20"/>
        <v>12.067</v>
      </c>
      <c r="X40" s="124">
        <f t="shared" si="3"/>
        <v>12.067</v>
      </c>
      <c r="Y40" s="124">
        <f t="shared" si="21"/>
        <v>12.097167499999999</v>
      </c>
      <c r="Z40" s="124">
        <f t="shared" ref="Z40:AK40" si="40">Y40*(1+Y$3)</f>
        <v>11.94595290625</v>
      </c>
      <c r="AA40" s="124">
        <f t="shared" si="40"/>
        <v>12.094082722287499</v>
      </c>
      <c r="AB40" s="124">
        <f t="shared" si="40"/>
        <v>13.261161704988243</v>
      </c>
      <c r="AC40" s="124">
        <f t="shared" si="40"/>
        <v>13.719997899980836</v>
      </c>
      <c r="AD40" s="124">
        <f t="shared" si="40"/>
        <v>14.095925842440312</v>
      </c>
      <c r="AE40" s="124">
        <f t="shared" si="40"/>
        <v>14.445504803332831</v>
      </c>
      <c r="AF40" s="124">
        <f t="shared" si="40"/>
        <v>14.80664242341615</v>
      </c>
      <c r="AG40" s="124">
        <f t="shared" si="40"/>
        <v>15.191615126424971</v>
      </c>
      <c r="AH40" s="124">
        <f t="shared" si="40"/>
        <v>15.510639044079893</v>
      </c>
      <c r="AI40" s="124">
        <f t="shared" si="40"/>
        <v>15.82085182496149</v>
      </c>
      <c r="AJ40" s="124">
        <f t="shared" si="40"/>
        <v>16.137268861460722</v>
      </c>
      <c r="AK40" s="124">
        <f t="shared" si="40"/>
        <v>16.460014238689936</v>
      </c>
    </row>
    <row r="41" spans="1:37" x14ac:dyDescent="0.25">
      <c r="A41" s="50" t="s">
        <v>65</v>
      </c>
      <c r="B41" s="97"/>
      <c r="C41" s="73"/>
      <c r="D41" s="97"/>
      <c r="E41" s="73"/>
      <c r="F41" s="97"/>
      <c r="G41" s="73"/>
      <c r="H41" s="97"/>
      <c r="I41" s="73"/>
      <c r="J41" s="97"/>
      <c r="K41" s="73"/>
      <c r="L41" s="97"/>
      <c r="M41" s="73"/>
      <c r="N41" s="97"/>
      <c r="O41" s="73"/>
      <c r="P41" s="73"/>
      <c r="Q41" s="72"/>
      <c r="R41" s="72"/>
      <c r="S41" s="73"/>
      <c r="T41" s="72"/>
      <c r="U41" s="72"/>
      <c r="V41" s="72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</row>
    <row r="42" spans="1:37" x14ac:dyDescent="0.25">
      <c r="A42" s="53" t="s">
        <v>177</v>
      </c>
      <c r="B42" s="5">
        <v>5</v>
      </c>
      <c r="C42" s="11">
        <f>Parameters!$D$17</f>
        <v>0.26</v>
      </c>
      <c r="D42" s="5">
        <v>6</v>
      </c>
      <c r="E42" s="11">
        <f>Parameters!$D$19</f>
        <v>0.31</v>
      </c>
      <c r="F42" s="5"/>
      <c r="G42" s="11"/>
      <c r="H42" s="5">
        <v>50</v>
      </c>
      <c r="I42" s="11">
        <f>Parameters!$D$23</f>
        <v>0.28999999999999998</v>
      </c>
      <c r="J42" s="5">
        <v>10</v>
      </c>
      <c r="K42" s="11">
        <f>Parameters!$D$25</f>
        <v>0.28999999999999998</v>
      </c>
      <c r="L42" s="4">
        <v>5</v>
      </c>
      <c r="M42" s="9">
        <f>Parameters!$D$27</f>
        <v>0.28999999999999998</v>
      </c>
      <c r="N42" s="4">
        <v>5</v>
      </c>
      <c r="O42" s="9">
        <f>Parameters!$D$29</f>
        <v>0.28999999999999998</v>
      </c>
      <c r="P42" s="9">
        <v>2</v>
      </c>
      <c r="Q42" s="3"/>
      <c r="R42" s="3"/>
      <c r="S42" s="32">
        <v>0.5</v>
      </c>
      <c r="T42" s="32"/>
      <c r="U42" s="32"/>
      <c r="V42" s="32"/>
      <c r="W42" s="74">
        <f t="shared" ref="W42:W61" si="41">IF((B42*C42+D42*E42+F42*G42+H42*I42+J42*K42+L42*M42+N42*O42+P42+Q42*R42)=0,"",
                          ((B42*C42+D42*E42+F42*G42+H42*I42+J42*K42+L42*M42+N42*O42)*IF(U42&gt;0,U42,1)+P42+IF(Q42=0,1,Q42)*R42)*(1+Overhead_Common)*IF(V42&gt;0,V42,1))</f>
        <v>28.005999999999997</v>
      </c>
      <c r="X42" s="124">
        <f t="shared" si="3"/>
        <v>28.005999999999997</v>
      </c>
      <c r="Y42" s="124">
        <f t="shared" ref="Y42:Y61" si="42">X42*(1+X$3)</f>
        <v>28.076014999999995</v>
      </c>
      <c r="Z42" s="124">
        <f t="shared" ref="Z42:AK42" si="43">Y42*(1+Y$3)</f>
        <v>27.725064812499998</v>
      </c>
      <c r="AA42" s="124">
        <f t="shared" si="43"/>
        <v>28.068855616174996</v>
      </c>
      <c r="AB42" s="124">
        <f t="shared" si="43"/>
        <v>30.777500183135885</v>
      </c>
      <c r="AC42" s="124">
        <f t="shared" si="43"/>
        <v>31.842401689472386</v>
      </c>
      <c r="AD42" s="124">
        <f t="shared" si="43"/>
        <v>32.714883495763935</v>
      </c>
      <c r="AE42" s="124">
        <f t="shared" si="43"/>
        <v>33.526212606458877</v>
      </c>
      <c r="AF42" s="124">
        <f t="shared" si="43"/>
        <v>34.364367921620349</v>
      </c>
      <c r="AG42" s="124">
        <f t="shared" si="43"/>
        <v>35.257841487582482</v>
      </c>
      <c r="AH42" s="124">
        <f t="shared" si="43"/>
        <v>35.998256158821711</v>
      </c>
      <c r="AI42" s="124">
        <f t="shared" si="43"/>
        <v>36.718221281998147</v>
      </c>
      <c r="AJ42" s="124">
        <f t="shared" si="43"/>
        <v>37.452585707638114</v>
      </c>
      <c r="AK42" s="124">
        <f t="shared" si="43"/>
        <v>38.201637421790878</v>
      </c>
    </row>
    <row r="43" spans="1:37" x14ac:dyDescent="0.25">
      <c r="A43" s="53" t="s">
        <v>66</v>
      </c>
      <c r="B43" s="5">
        <v>5</v>
      </c>
      <c r="C43" s="11">
        <f>Parameters!$D$17</f>
        <v>0.26</v>
      </c>
      <c r="D43" s="5">
        <v>6</v>
      </c>
      <c r="E43" s="11">
        <f>Parameters!$D$19</f>
        <v>0.31</v>
      </c>
      <c r="F43" s="5"/>
      <c r="G43" s="11"/>
      <c r="H43" s="5">
        <v>50</v>
      </c>
      <c r="I43" s="11">
        <f>Parameters!$D$23</f>
        <v>0.28999999999999998</v>
      </c>
      <c r="J43" s="5">
        <v>10</v>
      </c>
      <c r="K43" s="11">
        <f>Parameters!$D$25</f>
        <v>0.28999999999999998</v>
      </c>
      <c r="L43" s="4">
        <v>5</v>
      </c>
      <c r="M43" s="9">
        <f>Parameters!$D$27</f>
        <v>0.28999999999999998</v>
      </c>
      <c r="N43" s="4">
        <v>5</v>
      </c>
      <c r="O43" s="9">
        <f>Parameters!$D$29</f>
        <v>0.28999999999999998</v>
      </c>
      <c r="P43" s="9">
        <v>2</v>
      </c>
      <c r="Q43" s="3"/>
      <c r="R43" s="3"/>
      <c r="S43" s="32">
        <v>0.5</v>
      </c>
      <c r="T43" s="32"/>
      <c r="U43" s="32"/>
      <c r="V43" s="32"/>
      <c r="W43" s="74">
        <f t="shared" si="41"/>
        <v>28.005999999999997</v>
      </c>
      <c r="X43" s="124">
        <f t="shared" si="3"/>
        <v>28.005999999999997</v>
      </c>
      <c r="Y43" s="124">
        <f t="shared" si="42"/>
        <v>28.076014999999995</v>
      </c>
      <c r="Z43" s="124">
        <f t="shared" ref="Z43:AK43" si="44">Y43*(1+Y$3)</f>
        <v>27.725064812499998</v>
      </c>
      <c r="AA43" s="124">
        <f t="shared" si="44"/>
        <v>28.068855616174996</v>
      </c>
      <c r="AB43" s="124">
        <f t="shared" si="44"/>
        <v>30.777500183135885</v>
      </c>
      <c r="AC43" s="124">
        <f t="shared" si="44"/>
        <v>31.842401689472386</v>
      </c>
      <c r="AD43" s="124">
        <f t="shared" si="44"/>
        <v>32.714883495763935</v>
      </c>
      <c r="AE43" s="124">
        <f t="shared" si="44"/>
        <v>33.526212606458877</v>
      </c>
      <c r="AF43" s="124">
        <f t="shared" si="44"/>
        <v>34.364367921620349</v>
      </c>
      <c r="AG43" s="124">
        <f t="shared" si="44"/>
        <v>35.257841487582482</v>
      </c>
      <c r="AH43" s="124">
        <f t="shared" si="44"/>
        <v>35.998256158821711</v>
      </c>
      <c r="AI43" s="124">
        <f t="shared" si="44"/>
        <v>36.718221281998147</v>
      </c>
      <c r="AJ43" s="124">
        <f t="shared" si="44"/>
        <v>37.452585707638114</v>
      </c>
      <c r="AK43" s="124">
        <f t="shared" si="44"/>
        <v>38.201637421790878</v>
      </c>
    </row>
    <row r="44" spans="1:37" x14ac:dyDescent="0.25">
      <c r="A44" s="53" t="s">
        <v>143</v>
      </c>
      <c r="B44" s="5">
        <v>8</v>
      </c>
      <c r="C44" s="11">
        <f>Parameters!$D$17</f>
        <v>0.26</v>
      </c>
      <c r="D44" s="5">
        <v>8</v>
      </c>
      <c r="E44" s="11">
        <f>Parameters!$D$19</f>
        <v>0.31</v>
      </c>
      <c r="F44" s="5"/>
      <c r="G44" s="11"/>
      <c r="H44" s="5">
        <v>50</v>
      </c>
      <c r="I44" s="11">
        <f>Parameters!$D$23</f>
        <v>0.28999999999999998</v>
      </c>
      <c r="J44" s="5">
        <v>15</v>
      </c>
      <c r="K44" s="11">
        <f>Parameters!$D$25</f>
        <v>0.28999999999999998</v>
      </c>
      <c r="L44" s="4">
        <v>8</v>
      </c>
      <c r="M44" s="9">
        <f>Parameters!$D$27</f>
        <v>0.28999999999999998</v>
      </c>
      <c r="N44" s="4">
        <v>5</v>
      </c>
      <c r="O44" s="9">
        <f>Parameters!$D$29</f>
        <v>0.28999999999999998</v>
      </c>
      <c r="P44" s="9">
        <v>2</v>
      </c>
      <c r="Q44" s="3"/>
      <c r="R44" s="3"/>
      <c r="S44" s="32">
        <v>0.5</v>
      </c>
      <c r="T44" s="32"/>
      <c r="U44" s="32"/>
      <c r="V44" s="32"/>
      <c r="W44" s="74">
        <f t="shared" si="41"/>
        <v>32.097999999999999</v>
      </c>
      <c r="X44" s="124">
        <f t="shared" si="3"/>
        <v>32.097999999999999</v>
      </c>
      <c r="Y44" s="124">
        <f t="shared" si="42"/>
        <v>32.178244999999997</v>
      </c>
      <c r="Z44" s="124">
        <f t="shared" ref="Z44:AK44" si="45">Y44*(1+Y$3)</f>
        <v>31.7760169375</v>
      </c>
      <c r="AA44" s="124">
        <f t="shared" si="45"/>
        <v>32.170039547525001</v>
      </c>
      <c r="AB44" s="124">
        <f t="shared" si="45"/>
        <v>35.274448363861161</v>
      </c>
      <c r="AC44" s="124">
        <f t="shared" si="45"/>
        <v>36.49494427725076</v>
      </c>
      <c r="AD44" s="124">
        <f t="shared" si="45"/>
        <v>37.494905750447437</v>
      </c>
      <c r="AE44" s="124">
        <f t="shared" si="45"/>
        <v>38.424779413058531</v>
      </c>
      <c r="AF44" s="124">
        <f t="shared" si="45"/>
        <v>39.385398898384992</v>
      </c>
      <c r="AG44" s="124">
        <f t="shared" si="45"/>
        <v>40.409419269743005</v>
      </c>
      <c r="AH44" s="124">
        <f t="shared" si="45"/>
        <v>41.258017074407604</v>
      </c>
      <c r="AI44" s="124">
        <f t="shared" si="45"/>
        <v>42.083177415895754</v>
      </c>
      <c r="AJ44" s="124">
        <f t="shared" si="45"/>
        <v>42.924840964213672</v>
      </c>
      <c r="AK44" s="124">
        <f t="shared" si="45"/>
        <v>43.783337783497949</v>
      </c>
    </row>
    <row r="45" spans="1:37" x14ac:dyDescent="0.25">
      <c r="A45" s="53" t="s">
        <v>67</v>
      </c>
      <c r="B45" s="5">
        <v>5</v>
      </c>
      <c r="C45" s="11">
        <f>Parameters!$D$17</f>
        <v>0.26</v>
      </c>
      <c r="D45" s="5">
        <v>8</v>
      </c>
      <c r="E45" s="11">
        <f>Parameters!$D$19</f>
        <v>0.31</v>
      </c>
      <c r="F45" s="5"/>
      <c r="G45" s="11"/>
      <c r="H45" s="5">
        <v>50</v>
      </c>
      <c r="I45" s="11">
        <f>Parameters!$D$23</f>
        <v>0.28999999999999998</v>
      </c>
      <c r="J45" s="5">
        <v>5</v>
      </c>
      <c r="K45" s="11">
        <f>Parameters!$D$25</f>
        <v>0.28999999999999998</v>
      </c>
      <c r="L45" s="4"/>
      <c r="M45" s="9"/>
      <c r="N45" s="4">
        <v>5</v>
      </c>
      <c r="O45" s="9">
        <f>Parameters!$D$29</f>
        <v>0.28999999999999998</v>
      </c>
      <c r="P45" s="8"/>
      <c r="Q45" s="3"/>
      <c r="R45" s="3"/>
      <c r="S45" s="32">
        <v>0.5</v>
      </c>
      <c r="T45" s="32"/>
      <c r="U45" s="32"/>
      <c r="V45" s="32"/>
      <c r="W45" s="74">
        <f t="shared" si="41"/>
        <v>23.297999999999998</v>
      </c>
      <c r="X45" s="124">
        <f t="shared" si="3"/>
        <v>23.297999999999998</v>
      </c>
      <c r="Y45" s="124">
        <f t="shared" si="42"/>
        <v>23.356244999999998</v>
      </c>
      <c r="Z45" s="124">
        <f t="shared" ref="Z45:AK45" si="46">Y45*(1+Y$3)</f>
        <v>23.064291937499998</v>
      </c>
      <c r="AA45" s="124">
        <f t="shared" si="46"/>
        <v>23.350289157524998</v>
      </c>
      <c r="AB45" s="124">
        <f t="shared" si="46"/>
        <v>25.603592061226159</v>
      </c>
      <c r="AC45" s="124">
        <f t="shared" si="46"/>
        <v>26.489476346544585</v>
      </c>
      <c r="AD45" s="124">
        <f t="shared" si="46"/>
        <v>27.215287998439909</v>
      </c>
      <c r="AE45" s="124">
        <f t="shared" si="46"/>
        <v>27.890227140801215</v>
      </c>
      <c r="AF45" s="124">
        <f t="shared" si="46"/>
        <v>28.587482819321245</v>
      </c>
      <c r="AG45" s="124">
        <f t="shared" si="46"/>
        <v>29.330757372623598</v>
      </c>
      <c r="AH45" s="124">
        <f t="shared" si="46"/>
        <v>29.946703277448691</v>
      </c>
      <c r="AI45" s="124">
        <f t="shared" si="46"/>
        <v>30.545637342997665</v>
      </c>
      <c r="AJ45" s="124">
        <f t="shared" si="46"/>
        <v>31.156550089857618</v>
      </c>
      <c r="AK45" s="124">
        <f t="shared" si="46"/>
        <v>31.779681091654769</v>
      </c>
    </row>
    <row r="46" spans="1:37" x14ac:dyDescent="0.25">
      <c r="A46" s="53" t="s">
        <v>68</v>
      </c>
      <c r="B46" s="5">
        <v>4</v>
      </c>
      <c r="C46" s="11">
        <f>Parameters!$D$17</f>
        <v>0.26</v>
      </c>
      <c r="D46" s="5">
        <v>5</v>
      </c>
      <c r="E46" s="11">
        <f>Parameters!$D$19</f>
        <v>0.31</v>
      </c>
      <c r="F46" s="5"/>
      <c r="G46" s="11"/>
      <c r="H46" s="5"/>
      <c r="I46" s="11"/>
      <c r="J46" s="5"/>
      <c r="K46" s="23"/>
      <c r="L46" s="4">
        <v>2</v>
      </c>
      <c r="M46" s="9">
        <f>Parameters!$D$27</f>
        <v>0.28999999999999998</v>
      </c>
      <c r="N46" s="4">
        <v>1</v>
      </c>
      <c r="O46" s="9">
        <f>Parameters!$D$29</f>
        <v>0.28999999999999998</v>
      </c>
      <c r="P46" s="9">
        <v>2</v>
      </c>
      <c r="Q46" s="3"/>
      <c r="R46" s="3"/>
      <c r="S46" s="32">
        <v>0.5</v>
      </c>
      <c r="T46" s="32"/>
      <c r="U46" s="32"/>
      <c r="V46" s="32"/>
      <c r="W46" s="74">
        <f t="shared" si="41"/>
        <v>6.0060000000000002</v>
      </c>
      <c r="X46" s="124">
        <f t="shared" si="3"/>
        <v>6.0060000000000002</v>
      </c>
      <c r="Y46" s="124">
        <f t="shared" si="42"/>
        <v>6.0210150000000002</v>
      </c>
      <c r="Z46" s="124">
        <f t="shared" ref="Z46:AK46" si="47">Y46*(1+Y$3)</f>
        <v>5.9457523125000007</v>
      </c>
      <c r="AA46" s="124">
        <f t="shared" si="47"/>
        <v>6.0194796411750007</v>
      </c>
      <c r="AB46" s="124">
        <f t="shared" si="47"/>
        <v>6.6003594265483887</v>
      </c>
      <c r="AC46" s="124">
        <f t="shared" si="47"/>
        <v>6.8287318627069631</v>
      </c>
      <c r="AD46" s="124">
        <f t="shared" si="47"/>
        <v>7.0158391157451341</v>
      </c>
      <c r="AE46" s="124">
        <f t="shared" si="47"/>
        <v>7.1898319258156134</v>
      </c>
      <c r="AF46" s="124">
        <f t="shared" si="47"/>
        <v>7.3695777239610027</v>
      </c>
      <c r="AG46" s="124">
        <f t="shared" si="47"/>
        <v>7.5611867447839893</v>
      </c>
      <c r="AH46" s="124">
        <f t="shared" si="47"/>
        <v>7.7199716664244526</v>
      </c>
      <c r="AI46" s="124">
        <f t="shared" si="47"/>
        <v>7.8743710997529419</v>
      </c>
      <c r="AJ46" s="124">
        <f t="shared" si="47"/>
        <v>8.031858521748001</v>
      </c>
      <c r="AK46" s="124">
        <f t="shared" si="47"/>
        <v>8.1924956921829608</v>
      </c>
    </row>
    <row r="47" spans="1:37" x14ac:dyDescent="0.25">
      <c r="A47" s="53" t="s">
        <v>144</v>
      </c>
      <c r="B47" s="5">
        <v>5</v>
      </c>
      <c r="C47" s="11">
        <f>Parameters!$D$17</f>
        <v>0.26</v>
      </c>
      <c r="D47" s="5">
        <v>6</v>
      </c>
      <c r="E47" s="11">
        <f>Parameters!$D$19</f>
        <v>0.31</v>
      </c>
      <c r="F47" s="5"/>
      <c r="G47" s="11"/>
      <c r="H47" s="5">
        <v>50</v>
      </c>
      <c r="I47" s="11">
        <f>Parameters!$D$23</f>
        <v>0.28999999999999998</v>
      </c>
      <c r="J47" s="5">
        <v>15</v>
      </c>
      <c r="K47" s="11">
        <f>Parameters!$D$25</f>
        <v>0.28999999999999998</v>
      </c>
      <c r="L47" s="4">
        <v>5</v>
      </c>
      <c r="M47" s="9">
        <f>Parameters!$D$27</f>
        <v>0.28999999999999998</v>
      </c>
      <c r="N47" s="4">
        <v>5</v>
      </c>
      <c r="O47" s="9">
        <f>Parameters!$D$29</f>
        <v>0.28999999999999998</v>
      </c>
      <c r="P47" s="9">
        <v>2</v>
      </c>
      <c r="Q47" s="3"/>
      <c r="R47" s="3"/>
      <c r="S47" s="32">
        <v>0.5</v>
      </c>
      <c r="T47" s="32"/>
      <c r="U47" s="32"/>
      <c r="V47" s="32"/>
      <c r="W47" s="74">
        <f t="shared" si="41"/>
        <v>29.600999999999999</v>
      </c>
      <c r="X47" s="124">
        <f t="shared" si="3"/>
        <v>29.600999999999999</v>
      </c>
      <c r="Y47" s="124">
        <f t="shared" si="42"/>
        <v>29.675002499999998</v>
      </c>
      <c r="Z47" s="124">
        <f t="shared" ref="Z47:AK47" si="48">Y47*(1+Y$3)</f>
        <v>29.304064968749998</v>
      </c>
      <c r="AA47" s="124">
        <f t="shared" si="48"/>
        <v>29.667435374362498</v>
      </c>
      <c r="AB47" s="124">
        <f t="shared" si="48"/>
        <v>32.530342887988482</v>
      </c>
      <c r="AC47" s="124">
        <f t="shared" si="48"/>
        <v>33.65589275191288</v>
      </c>
      <c r="AD47" s="124">
        <f t="shared" si="48"/>
        <v>34.578064213315294</v>
      </c>
      <c r="AE47" s="124">
        <f t="shared" si="48"/>
        <v>35.435600205805514</v>
      </c>
      <c r="AF47" s="124">
        <f t="shared" si="48"/>
        <v>36.32149021095065</v>
      </c>
      <c r="AG47" s="124">
        <f t="shared" si="48"/>
        <v>37.26584895643537</v>
      </c>
      <c r="AH47" s="124">
        <f t="shared" si="48"/>
        <v>38.04843178452051</v>
      </c>
      <c r="AI47" s="124">
        <f t="shared" si="48"/>
        <v>38.80940042021092</v>
      </c>
      <c r="AJ47" s="124">
        <f t="shared" si="48"/>
        <v>39.585588428615139</v>
      </c>
      <c r="AK47" s="124">
        <f t="shared" si="48"/>
        <v>40.377300197187445</v>
      </c>
    </row>
    <row r="48" spans="1:37" x14ac:dyDescent="0.25">
      <c r="A48" s="53" t="s">
        <v>145</v>
      </c>
      <c r="B48" s="5">
        <v>5</v>
      </c>
      <c r="C48" s="11">
        <f>Parameters!$D$17</f>
        <v>0.26</v>
      </c>
      <c r="D48" s="5">
        <v>6</v>
      </c>
      <c r="E48" s="11">
        <f>Parameters!$D$19</f>
        <v>0.31</v>
      </c>
      <c r="F48" s="5"/>
      <c r="G48" s="11"/>
      <c r="H48" s="5">
        <v>50</v>
      </c>
      <c r="I48" s="11">
        <f>Parameters!$D$23</f>
        <v>0.28999999999999998</v>
      </c>
      <c r="J48" s="5">
        <v>15</v>
      </c>
      <c r="K48" s="11">
        <f>Parameters!$D$25</f>
        <v>0.28999999999999998</v>
      </c>
      <c r="L48" s="4">
        <v>5</v>
      </c>
      <c r="M48" s="9">
        <f>Parameters!$D$27</f>
        <v>0.28999999999999998</v>
      </c>
      <c r="N48" s="4">
        <v>5</v>
      </c>
      <c r="O48" s="9">
        <f>Parameters!$D$29</f>
        <v>0.28999999999999998</v>
      </c>
      <c r="P48" s="9">
        <v>2</v>
      </c>
      <c r="Q48" s="3"/>
      <c r="R48" s="3"/>
      <c r="S48" s="32">
        <v>0.5</v>
      </c>
      <c r="T48" s="32"/>
      <c r="U48" s="32"/>
      <c r="V48" s="32"/>
      <c r="W48" s="74">
        <f t="shared" si="41"/>
        <v>29.600999999999999</v>
      </c>
      <c r="X48" s="124">
        <f t="shared" si="3"/>
        <v>29.600999999999999</v>
      </c>
      <c r="Y48" s="124">
        <f t="shared" si="42"/>
        <v>29.675002499999998</v>
      </c>
      <c r="Z48" s="124">
        <f t="shared" ref="Z48:AK48" si="49">Y48*(1+Y$3)</f>
        <v>29.304064968749998</v>
      </c>
      <c r="AA48" s="124">
        <f t="shared" si="49"/>
        <v>29.667435374362498</v>
      </c>
      <c r="AB48" s="124">
        <f t="shared" si="49"/>
        <v>32.530342887988482</v>
      </c>
      <c r="AC48" s="124">
        <f t="shared" si="49"/>
        <v>33.65589275191288</v>
      </c>
      <c r="AD48" s="124">
        <f t="shared" si="49"/>
        <v>34.578064213315294</v>
      </c>
      <c r="AE48" s="124">
        <f t="shared" si="49"/>
        <v>35.435600205805514</v>
      </c>
      <c r="AF48" s="124">
        <f t="shared" si="49"/>
        <v>36.32149021095065</v>
      </c>
      <c r="AG48" s="124">
        <f t="shared" si="49"/>
        <v>37.26584895643537</v>
      </c>
      <c r="AH48" s="124">
        <f t="shared" si="49"/>
        <v>38.04843178452051</v>
      </c>
      <c r="AI48" s="124">
        <f t="shared" si="49"/>
        <v>38.80940042021092</v>
      </c>
      <c r="AJ48" s="124">
        <f t="shared" si="49"/>
        <v>39.585588428615139</v>
      </c>
      <c r="AK48" s="124">
        <f t="shared" si="49"/>
        <v>40.377300197187445</v>
      </c>
    </row>
    <row r="49" spans="1:37" x14ac:dyDescent="0.25">
      <c r="A49" s="55" t="s">
        <v>146</v>
      </c>
      <c r="B49" s="5">
        <v>10</v>
      </c>
      <c r="C49" s="11">
        <f>Parameters!$D$17</f>
        <v>0.26</v>
      </c>
      <c r="D49" s="5">
        <v>8</v>
      </c>
      <c r="E49" s="11">
        <f>Parameters!$D$19</f>
        <v>0.31</v>
      </c>
      <c r="F49" s="5"/>
      <c r="G49" s="11"/>
      <c r="H49" s="5">
        <v>50</v>
      </c>
      <c r="I49" s="11">
        <f>Parameters!$D$23</f>
        <v>0.28999999999999998</v>
      </c>
      <c r="J49" s="5">
        <v>10</v>
      </c>
      <c r="K49" s="11">
        <f>Parameters!$D$25</f>
        <v>0.28999999999999998</v>
      </c>
      <c r="L49" s="4">
        <v>10</v>
      </c>
      <c r="M49" s="9">
        <f>Parameters!$D$27</f>
        <v>0.28999999999999998</v>
      </c>
      <c r="N49" s="4">
        <v>5</v>
      </c>
      <c r="O49" s="9">
        <f>Parameters!$D$29</f>
        <v>0.28999999999999998</v>
      </c>
      <c r="P49" s="9">
        <v>2</v>
      </c>
      <c r="Q49" s="3"/>
      <c r="R49" s="3"/>
      <c r="S49" s="32">
        <v>0.5</v>
      </c>
      <c r="T49" s="32"/>
      <c r="U49" s="32"/>
      <c r="V49" s="32"/>
      <c r="W49" s="74">
        <f t="shared" si="41"/>
        <v>31.712999999999997</v>
      </c>
      <c r="X49" s="124">
        <f t="shared" si="3"/>
        <v>31.712999999999997</v>
      </c>
      <c r="Y49" s="124">
        <f t="shared" si="42"/>
        <v>31.792282499999995</v>
      </c>
      <c r="Z49" s="124">
        <f t="shared" ref="Z49:AK49" si="50">Y49*(1+Y$3)</f>
        <v>31.394878968749996</v>
      </c>
      <c r="AA49" s="124">
        <f t="shared" si="50"/>
        <v>31.784175467962495</v>
      </c>
      <c r="AB49" s="124">
        <f t="shared" si="50"/>
        <v>34.851348400620878</v>
      </c>
      <c r="AC49" s="124">
        <f t="shared" si="50"/>
        <v>36.05720505528236</v>
      </c>
      <c r="AD49" s="124">
        <f t="shared" si="50"/>
        <v>37.045172473797102</v>
      </c>
      <c r="AE49" s="124">
        <f t="shared" si="50"/>
        <v>37.96389275114727</v>
      </c>
      <c r="AF49" s="124">
        <f t="shared" si="50"/>
        <v>38.912990069925947</v>
      </c>
      <c r="AG49" s="124">
        <f t="shared" si="50"/>
        <v>39.92472781174402</v>
      </c>
      <c r="AH49" s="124">
        <f t="shared" si="50"/>
        <v>40.763147095790643</v>
      </c>
      <c r="AI49" s="124">
        <f t="shared" si="50"/>
        <v>41.578410037706455</v>
      </c>
      <c r="AJ49" s="124">
        <f t="shared" si="50"/>
        <v>42.409978238460582</v>
      </c>
      <c r="AK49" s="124">
        <f t="shared" si="50"/>
        <v>43.258177803229792</v>
      </c>
    </row>
    <row r="50" spans="1:37" x14ac:dyDescent="0.25">
      <c r="A50" s="51" t="s">
        <v>69</v>
      </c>
      <c r="B50" s="5">
        <v>5</v>
      </c>
      <c r="C50" s="11">
        <f>Parameters!$D$17</f>
        <v>0.26</v>
      </c>
      <c r="D50" s="5">
        <v>6</v>
      </c>
      <c r="E50" s="11">
        <f>Parameters!$D$19</f>
        <v>0.31</v>
      </c>
      <c r="F50" s="5"/>
      <c r="G50" s="11"/>
      <c r="H50" s="5">
        <v>50</v>
      </c>
      <c r="I50" s="11">
        <f>Parameters!$D$23</f>
        <v>0.28999999999999998</v>
      </c>
      <c r="J50" s="5">
        <v>10</v>
      </c>
      <c r="K50" s="11">
        <f>Parameters!$D$25</f>
        <v>0.28999999999999998</v>
      </c>
      <c r="L50" s="4">
        <v>5</v>
      </c>
      <c r="M50" s="9">
        <f>Parameters!$D$27</f>
        <v>0.28999999999999998</v>
      </c>
      <c r="N50" s="4">
        <v>5</v>
      </c>
      <c r="O50" s="9">
        <f>Parameters!$D$29</f>
        <v>0.28999999999999998</v>
      </c>
      <c r="P50" s="9">
        <v>2</v>
      </c>
      <c r="Q50" s="3"/>
      <c r="R50" s="3"/>
      <c r="S50" s="32">
        <v>0.5</v>
      </c>
      <c r="T50" s="32"/>
      <c r="U50" s="32"/>
      <c r="V50" s="32"/>
      <c r="W50" s="74">
        <f t="shared" si="41"/>
        <v>28.005999999999997</v>
      </c>
      <c r="X50" s="124">
        <f t="shared" si="3"/>
        <v>28.005999999999997</v>
      </c>
      <c r="Y50" s="124">
        <f t="shared" si="42"/>
        <v>28.076014999999995</v>
      </c>
      <c r="Z50" s="124">
        <f t="shared" ref="Z50:AK50" si="51">Y50*(1+Y$3)</f>
        <v>27.725064812499998</v>
      </c>
      <c r="AA50" s="124">
        <f t="shared" si="51"/>
        <v>28.068855616174996</v>
      </c>
      <c r="AB50" s="124">
        <f t="shared" si="51"/>
        <v>30.777500183135885</v>
      </c>
      <c r="AC50" s="124">
        <f t="shared" si="51"/>
        <v>31.842401689472386</v>
      </c>
      <c r="AD50" s="124">
        <f t="shared" si="51"/>
        <v>32.714883495763935</v>
      </c>
      <c r="AE50" s="124">
        <f t="shared" si="51"/>
        <v>33.526212606458877</v>
      </c>
      <c r="AF50" s="124">
        <f t="shared" si="51"/>
        <v>34.364367921620349</v>
      </c>
      <c r="AG50" s="124">
        <f t="shared" si="51"/>
        <v>35.257841487582482</v>
      </c>
      <c r="AH50" s="124">
        <f t="shared" si="51"/>
        <v>35.998256158821711</v>
      </c>
      <c r="AI50" s="124">
        <f t="shared" si="51"/>
        <v>36.718221281998147</v>
      </c>
      <c r="AJ50" s="124">
        <f t="shared" si="51"/>
        <v>37.452585707638114</v>
      </c>
      <c r="AK50" s="124">
        <f t="shared" si="51"/>
        <v>38.201637421790878</v>
      </c>
    </row>
    <row r="51" spans="1:37" x14ac:dyDescent="0.25">
      <c r="A51" s="53" t="s">
        <v>147</v>
      </c>
      <c r="B51" s="5">
        <v>8</v>
      </c>
      <c r="C51" s="11">
        <f>Parameters!$D$17</f>
        <v>0.26</v>
      </c>
      <c r="D51" s="5">
        <v>6</v>
      </c>
      <c r="E51" s="11">
        <f>Parameters!$D$19</f>
        <v>0.31</v>
      </c>
      <c r="F51" s="5"/>
      <c r="G51" s="11"/>
      <c r="H51" s="5">
        <v>50</v>
      </c>
      <c r="I51" s="11">
        <f>Parameters!$D$23</f>
        <v>0.28999999999999998</v>
      </c>
      <c r="J51" s="5">
        <v>15</v>
      </c>
      <c r="K51" s="11">
        <f>Parameters!$D$25</f>
        <v>0.28999999999999998</v>
      </c>
      <c r="L51" s="4">
        <v>5</v>
      </c>
      <c r="M51" s="9">
        <f>Parameters!$D$27</f>
        <v>0.28999999999999998</v>
      </c>
      <c r="N51" s="4">
        <v>10</v>
      </c>
      <c r="O51" s="9">
        <f>Parameters!$D$29</f>
        <v>0.28999999999999998</v>
      </c>
      <c r="P51" s="9">
        <v>2</v>
      </c>
      <c r="Q51" s="3"/>
      <c r="R51" s="3"/>
      <c r="S51" s="32">
        <v>0.5</v>
      </c>
      <c r="T51" s="32"/>
      <c r="U51" s="32"/>
      <c r="V51" s="32"/>
      <c r="W51" s="74">
        <f t="shared" si="41"/>
        <v>32.054000000000002</v>
      </c>
      <c r="X51" s="124">
        <f t="shared" si="3"/>
        <v>32.054000000000002</v>
      </c>
      <c r="Y51" s="124">
        <f t="shared" si="42"/>
        <v>32.134135000000001</v>
      </c>
      <c r="Z51" s="124">
        <f t="shared" ref="Z51:AK51" si="52">Y51*(1+Y$3)</f>
        <v>31.7324583125</v>
      </c>
      <c r="AA51" s="124">
        <f t="shared" si="52"/>
        <v>32.125940795574998</v>
      </c>
      <c r="AB51" s="124">
        <f t="shared" si="52"/>
        <v>35.226094082347984</v>
      </c>
      <c r="AC51" s="124">
        <f t="shared" si="52"/>
        <v>36.44491693759722</v>
      </c>
      <c r="AD51" s="124">
        <f t="shared" si="52"/>
        <v>37.443507661687384</v>
      </c>
      <c r="AE51" s="124">
        <f t="shared" si="52"/>
        <v>38.37210665169723</v>
      </c>
      <c r="AF51" s="124">
        <f t="shared" si="52"/>
        <v>39.33140931798966</v>
      </c>
      <c r="AG51" s="124">
        <f t="shared" si="52"/>
        <v>40.354025960257395</v>
      </c>
      <c r="AH51" s="124">
        <f t="shared" si="52"/>
        <v>41.201460505422794</v>
      </c>
      <c r="AI51" s="124">
        <f t="shared" si="52"/>
        <v>42.025489715531251</v>
      </c>
      <c r="AJ51" s="124">
        <f t="shared" si="52"/>
        <v>42.865999509841878</v>
      </c>
      <c r="AK51" s="124">
        <f t="shared" si="52"/>
        <v>43.723319500038713</v>
      </c>
    </row>
    <row r="52" spans="1:37" x14ac:dyDescent="0.25">
      <c r="A52" s="53" t="s">
        <v>148</v>
      </c>
      <c r="B52" s="5">
        <v>5</v>
      </c>
      <c r="C52" s="11">
        <f>Parameters!$D$17</f>
        <v>0.26</v>
      </c>
      <c r="D52" s="5">
        <v>12</v>
      </c>
      <c r="E52" s="11">
        <f>Parameters!$D$19</f>
        <v>0.31</v>
      </c>
      <c r="F52" s="5"/>
      <c r="G52" s="11"/>
      <c r="H52" s="5">
        <v>50</v>
      </c>
      <c r="I52" s="11">
        <f>Parameters!$D$23</f>
        <v>0.28999999999999998</v>
      </c>
      <c r="J52" s="5">
        <v>10</v>
      </c>
      <c r="K52" s="11">
        <f>Parameters!$D$25</f>
        <v>0.28999999999999998</v>
      </c>
      <c r="L52" s="4">
        <v>2</v>
      </c>
      <c r="M52" s="9">
        <f>Parameters!$D$27</f>
        <v>0.28999999999999998</v>
      </c>
      <c r="N52" s="4">
        <v>10</v>
      </c>
      <c r="O52" s="9">
        <f>Parameters!$D$29</f>
        <v>0.28999999999999998</v>
      </c>
      <c r="P52" s="9">
        <v>2</v>
      </c>
      <c r="Q52" s="3"/>
      <c r="R52" s="3"/>
      <c r="S52" s="32">
        <v>0.5</v>
      </c>
      <c r="T52" s="32"/>
      <c r="U52" s="32"/>
      <c r="V52" s="32"/>
      <c r="W52" s="74">
        <f t="shared" si="41"/>
        <v>30.689999999999994</v>
      </c>
      <c r="X52" s="124">
        <f t="shared" si="3"/>
        <v>30.689999999999994</v>
      </c>
      <c r="Y52" s="124">
        <f t="shared" si="42"/>
        <v>30.766724999999994</v>
      </c>
      <c r="Z52" s="124">
        <f t="shared" ref="Z52:AK52" si="53">Y52*(1+Y$3)</f>
        <v>30.382140937499994</v>
      </c>
      <c r="AA52" s="124">
        <f t="shared" si="53"/>
        <v>30.758879485124993</v>
      </c>
      <c r="AB52" s="124">
        <f t="shared" si="53"/>
        <v>33.727111355439554</v>
      </c>
      <c r="AC52" s="124">
        <f t="shared" si="53"/>
        <v>34.894069408337764</v>
      </c>
      <c r="AD52" s="124">
        <f t="shared" si="53"/>
        <v>35.850166910126219</v>
      </c>
      <c r="AE52" s="124">
        <f t="shared" si="53"/>
        <v>36.739251049497348</v>
      </c>
      <c r="AF52" s="124">
        <f t="shared" si="53"/>
        <v>37.657732325734777</v>
      </c>
      <c r="AG52" s="124">
        <f t="shared" si="53"/>
        <v>38.636833366203881</v>
      </c>
      <c r="AH52" s="124">
        <f t="shared" si="53"/>
        <v>39.448206866894161</v>
      </c>
      <c r="AI52" s="124">
        <f t="shared" si="53"/>
        <v>40.237171004232046</v>
      </c>
      <c r="AJ52" s="124">
        <f t="shared" si="53"/>
        <v>41.041914424316687</v>
      </c>
      <c r="AK52" s="124">
        <f t="shared" si="53"/>
        <v>41.862752712803022</v>
      </c>
    </row>
    <row r="53" spans="1:37" x14ac:dyDescent="0.25">
      <c r="A53" s="53" t="s">
        <v>70</v>
      </c>
      <c r="B53" s="5">
        <v>5</v>
      </c>
      <c r="C53" s="11">
        <f>Parameters!$D$17</f>
        <v>0.26</v>
      </c>
      <c r="D53" s="5">
        <v>15</v>
      </c>
      <c r="E53" s="11">
        <f>Parameters!$D$19</f>
        <v>0.31</v>
      </c>
      <c r="F53" s="5"/>
      <c r="G53" s="11"/>
      <c r="H53" s="5">
        <v>50</v>
      </c>
      <c r="I53" s="11">
        <f>Parameters!$D$23</f>
        <v>0.28999999999999998</v>
      </c>
      <c r="J53" s="5">
        <v>10</v>
      </c>
      <c r="K53" s="11">
        <f>Parameters!$D$25</f>
        <v>0.28999999999999998</v>
      </c>
      <c r="L53" s="4"/>
      <c r="M53" s="9"/>
      <c r="N53" s="4">
        <v>10</v>
      </c>
      <c r="O53" s="9">
        <f>Parameters!$D$29</f>
        <v>0.28999999999999998</v>
      </c>
      <c r="P53" s="9">
        <v>2</v>
      </c>
      <c r="Q53" s="3"/>
      <c r="R53" s="3"/>
      <c r="S53" s="32">
        <v>0.5</v>
      </c>
      <c r="T53" s="32"/>
      <c r="U53" s="32"/>
      <c r="V53" s="32"/>
      <c r="W53" s="74">
        <f t="shared" si="41"/>
        <v>31.074999999999999</v>
      </c>
      <c r="X53" s="124">
        <f t="shared" si="3"/>
        <v>31.074999999999999</v>
      </c>
      <c r="Y53" s="124">
        <f t="shared" si="42"/>
        <v>31.152687499999999</v>
      </c>
      <c r="Z53" s="124">
        <f t="shared" ref="Z53:AK53" si="54">Y53*(1+Y$3)</f>
        <v>30.763278906250001</v>
      </c>
      <c r="AA53" s="124">
        <f t="shared" si="54"/>
        <v>31.144743564687499</v>
      </c>
      <c r="AB53" s="124">
        <f t="shared" si="54"/>
        <v>34.150211318679844</v>
      </c>
      <c r="AC53" s="124">
        <f t="shared" si="54"/>
        <v>35.331808630306163</v>
      </c>
      <c r="AD53" s="124">
        <f t="shared" si="54"/>
        <v>36.299900186776554</v>
      </c>
      <c r="AE53" s="124">
        <f t="shared" si="54"/>
        <v>37.200137711408608</v>
      </c>
      <c r="AF53" s="124">
        <f t="shared" si="54"/>
        <v>38.130141154193822</v>
      </c>
      <c r="AG53" s="124">
        <f t="shared" si="54"/>
        <v>39.121524824202865</v>
      </c>
      <c r="AH53" s="124">
        <f t="shared" si="54"/>
        <v>39.943076845511122</v>
      </c>
      <c r="AI53" s="124">
        <f t="shared" si="54"/>
        <v>40.741938382421345</v>
      </c>
      <c r="AJ53" s="124">
        <f t="shared" si="54"/>
        <v>41.55677715006977</v>
      </c>
      <c r="AK53" s="124">
        <f t="shared" si="54"/>
        <v>42.387912693071165</v>
      </c>
    </row>
    <row r="54" spans="1:37" x14ac:dyDescent="0.25">
      <c r="A54" s="53" t="s">
        <v>149</v>
      </c>
      <c r="B54" s="5">
        <v>5</v>
      </c>
      <c r="C54" s="11">
        <f>Parameters!$D$17</f>
        <v>0.26</v>
      </c>
      <c r="D54" s="5">
        <v>7</v>
      </c>
      <c r="E54" s="11">
        <f>Parameters!$D$19</f>
        <v>0.31</v>
      </c>
      <c r="F54" s="5"/>
      <c r="G54" s="11"/>
      <c r="H54" s="5"/>
      <c r="I54" s="11"/>
      <c r="J54" s="5"/>
      <c r="K54" s="9"/>
      <c r="L54" s="4">
        <v>4</v>
      </c>
      <c r="M54" s="9">
        <f>Parameters!$D$27</f>
        <v>0.28999999999999998</v>
      </c>
      <c r="N54" s="4"/>
      <c r="O54" s="9"/>
      <c r="P54" s="9">
        <v>2</v>
      </c>
      <c r="Q54" s="3"/>
      <c r="R54" s="3"/>
      <c r="S54" s="32">
        <v>0.5</v>
      </c>
      <c r="T54" s="32"/>
      <c r="U54" s="32"/>
      <c r="V54" s="32"/>
      <c r="W54" s="74">
        <f t="shared" si="41"/>
        <v>7.2930000000000001</v>
      </c>
      <c r="X54" s="124">
        <f t="shared" si="3"/>
        <v>7.2930000000000001</v>
      </c>
      <c r="Y54" s="124">
        <f t="shared" si="42"/>
        <v>7.3112325</v>
      </c>
      <c r="Z54" s="124">
        <f t="shared" ref="Z54:AK54" si="55">Y54*(1+Y$3)</f>
        <v>7.2198420937500005</v>
      </c>
      <c r="AA54" s="124">
        <f t="shared" si="55"/>
        <v>7.3093681357125</v>
      </c>
      <c r="AB54" s="124">
        <f t="shared" si="55"/>
        <v>8.0147221608087573</v>
      </c>
      <c r="AC54" s="124">
        <f t="shared" si="55"/>
        <v>8.2920315475727406</v>
      </c>
      <c r="AD54" s="124">
        <f t="shared" si="55"/>
        <v>8.5192332119762337</v>
      </c>
      <c r="AE54" s="124">
        <f t="shared" si="55"/>
        <v>8.7305101956332436</v>
      </c>
      <c r="AF54" s="124">
        <f t="shared" si="55"/>
        <v>8.9487729505240736</v>
      </c>
      <c r="AG54" s="124">
        <f t="shared" si="55"/>
        <v>9.1814410472376995</v>
      </c>
      <c r="AH54" s="124">
        <f t="shared" si="55"/>
        <v>9.37425130922969</v>
      </c>
      <c r="AI54" s="124">
        <f t="shared" si="55"/>
        <v>9.5617363354142846</v>
      </c>
      <c r="AJ54" s="124">
        <f t="shared" si="55"/>
        <v>9.7529710621225707</v>
      </c>
      <c r="AK54" s="124">
        <f t="shared" si="55"/>
        <v>9.9480304833650219</v>
      </c>
    </row>
    <row r="55" spans="1:37" x14ac:dyDescent="0.25">
      <c r="A55" s="53" t="s">
        <v>150</v>
      </c>
      <c r="B55" s="5">
        <v>5</v>
      </c>
      <c r="C55" s="11">
        <f>Parameters!$D$17</f>
        <v>0.26</v>
      </c>
      <c r="D55" s="5">
        <v>15</v>
      </c>
      <c r="E55" s="11">
        <f>Parameters!$D$19</f>
        <v>0.31</v>
      </c>
      <c r="F55" s="5"/>
      <c r="G55" s="11"/>
      <c r="H55" s="5">
        <v>50</v>
      </c>
      <c r="I55" s="11">
        <f>Parameters!$D$23</f>
        <v>0.28999999999999998</v>
      </c>
      <c r="J55" s="5">
        <v>10</v>
      </c>
      <c r="K55" s="11">
        <f>Parameters!$D$25</f>
        <v>0.28999999999999998</v>
      </c>
      <c r="L55" s="4"/>
      <c r="M55" s="9"/>
      <c r="N55" s="4">
        <v>10</v>
      </c>
      <c r="O55" s="9">
        <f>Parameters!$D$29</f>
        <v>0.28999999999999998</v>
      </c>
      <c r="P55" s="9">
        <v>2</v>
      </c>
      <c r="Q55" s="3"/>
      <c r="R55" s="3"/>
      <c r="S55" s="32">
        <v>0.5</v>
      </c>
      <c r="T55" s="32"/>
      <c r="U55" s="32"/>
      <c r="V55" s="32"/>
      <c r="W55" s="74">
        <f t="shared" si="41"/>
        <v>31.074999999999999</v>
      </c>
      <c r="X55" s="124">
        <f t="shared" si="3"/>
        <v>31.074999999999999</v>
      </c>
      <c r="Y55" s="124">
        <f t="shared" si="42"/>
        <v>31.152687499999999</v>
      </c>
      <c r="Z55" s="124">
        <f t="shared" ref="Z55:AK55" si="56">Y55*(1+Y$3)</f>
        <v>30.763278906250001</v>
      </c>
      <c r="AA55" s="124">
        <f t="shared" si="56"/>
        <v>31.144743564687499</v>
      </c>
      <c r="AB55" s="124">
        <f t="shared" si="56"/>
        <v>34.150211318679844</v>
      </c>
      <c r="AC55" s="124">
        <f t="shared" si="56"/>
        <v>35.331808630306163</v>
      </c>
      <c r="AD55" s="124">
        <f t="shared" si="56"/>
        <v>36.299900186776554</v>
      </c>
      <c r="AE55" s="124">
        <f t="shared" si="56"/>
        <v>37.200137711408608</v>
      </c>
      <c r="AF55" s="124">
        <f t="shared" si="56"/>
        <v>38.130141154193822</v>
      </c>
      <c r="AG55" s="124">
        <f t="shared" si="56"/>
        <v>39.121524824202865</v>
      </c>
      <c r="AH55" s="124">
        <f t="shared" si="56"/>
        <v>39.943076845511122</v>
      </c>
      <c r="AI55" s="124">
        <f t="shared" si="56"/>
        <v>40.741938382421345</v>
      </c>
      <c r="AJ55" s="124">
        <f t="shared" si="56"/>
        <v>41.55677715006977</v>
      </c>
      <c r="AK55" s="124">
        <f t="shared" si="56"/>
        <v>42.387912693071165</v>
      </c>
    </row>
    <row r="56" spans="1:37" x14ac:dyDescent="0.25">
      <c r="A56" s="56" t="s">
        <v>151</v>
      </c>
      <c r="B56" s="5">
        <v>4</v>
      </c>
      <c r="C56" s="11">
        <f>Parameters!$D$17</f>
        <v>0.26</v>
      </c>
      <c r="D56" s="5">
        <v>5</v>
      </c>
      <c r="E56" s="11">
        <f>Parameters!$D$19</f>
        <v>0.31</v>
      </c>
      <c r="F56" s="5"/>
      <c r="G56" s="11"/>
      <c r="H56" s="5"/>
      <c r="I56" s="11"/>
      <c r="J56" s="5"/>
      <c r="K56" s="9"/>
      <c r="L56" s="4"/>
      <c r="M56" s="9"/>
      <c r="N56" s="4">
        <v>2</v>
      </c>
      <c r="O56" s="9">
        <f>Parameters!$D$29</f>
        <v>0.28999999999999998</v>
      </c>
      <c r="P56" s="8"/>
      <c r="Q56" s="3"/>
      <c r="R56" s="3"/>
      <c r="S56" s="32">
        <v>0.5</v>
      </c>
      <c r="T56" s="32"/>
      <c r="U56" s="32"/>
      <c r="V56" s="32"/>
      <c r="W56" s="74">
        <f t="shared" si="41"/>
        <v>3.4870000000000001</v>
      </c>
      <c r="X56" s="124">
        <f t="shared" si="3"/>
        <v>3.4870000000000001</v>
      </c>
      <c r="Y56" s="124">
        <f t="shared" si="42"/>
        <v>3.4957175</v>
      </c>
      <c r="Z56" s="124">
        <f t="shared" ref="Z56:AK56" si="57">Y56*(1+Y$3)</f>
        <v>3.4520210312500001</v>
      </c>
      <c r="AA56" s="124">
        <f t="shared" si="57"/>
        <v>3.4948260920375001</v>
      </c>
      <c r="AB56" s="124">
        <f t="shared" si="57"/>
        <v>3.8320768099191187</v>
      </c>
      <c r="AC56" s="124">
        <f t="shared" si="57"/>
        <v>3.9646666675423199</v>
      </c>
      <c r="AD56" s="124">
        <f t="shared" si="57"/>
        <v>4.0732985342329799</v>
      </c>
      <c r="AE56" s="124">
        <f t="shared" si="57"/>
        <v>4.1743163378819572</v>
      </c>
      <c r="AF56" s="124">
        <f t="shared" si="57"/>
        <v>4.2786742463290057</v>
      </c>
      <c r="AG56" s="124">
        <f t="shared" si="57"/>
        <v>4.38991977673356</v>
      </c>
      <c r="AH56" s="124">
        <f t="shared" si="57"/>
        <v>4.4821080920449647</v>
      </c>
      <c r="AI56" s="124">
        <f t="shared" si="57"/>
        <v>4.5717502538858641</v>
      </c>
      <c r="AJ56" s="124">
        <f t="shared" si="57"/>
        <v>4.6631852589635816</v>
      </c>
      <c r="AK56" s="124">
        <f t="shared" si="57"/>
        <v>4.7564489641428533</v>
      </c>
    </row>
    <row r="57" spans="1:37" x14ac:dyDescent="0.25">
      <c r="A57" s="56" t="s">
        <v>152</v>
      </c>
      <c r="B57" s="5">
        <v>3</v>
      </c>
      <c r="C57" s="11">
        <f>Parameters!$D$17</f>
        <v>0.26</v>
      </c>
      <c r="D57" s="5">
        <v>5</v>
      </c>
      <c r="E57" s="11">
        <f>Parameters!$D$19</f>
        <v>0.31</v>
      </c>
      <c r="F57" s="5"/>
      <c r="G57" s="11"/>
      <c r="H57" s="5">
        <v>50</v>
      </c>
      <c r="I57" s="11">
        <f>Parameters!$D$23</f>
        <v>0.28999999999999998</v>
      </c>
      <c r="J57" s="5"/>
      <c r="K57" s="9"/>
      <c r="L57" s="4">
        <v>5</v>
      </c>
      <c r="M57" s="9">
        <f>Parameters!$D$27</f>
        <v>0.28999999999999998</v>
      </c>
      <c r="N57" s="3"/>
      <c r="O57" s="8"/>
      <c r="P57" s="8"/>
      <c r="Q57" s="3"/>
      <c r="R57" s="3"/>
      <c r="S57" s="32"/>
      <c r="T57" s="32"/>
      <c r="U57" s="32"/>
      <c r="V57" s="32"/>
      <c r="W57" s="74">
        <f t="shared" si="41"/>
        <v>20.108000000000001</v>
      </c>
      <c r="X57" s="124">
        <f t="shared" si="3"/>
        <v>20.108000000000001</v>
      </c>
      <c r="Y57" s="124">
        <f t="shared" si="42"/>
        <v>20.158269999999998</v>
      </c>
      <c r="Z57" s="124">
        <f t="shared" ref="Z57:AK57" si="58">Y57*(1+Y$3)</f>
        <v>19.906291624999998</v>
      </c>
      <c r="AA57" s="124">
        <f t="shared" si="58"/>
        <v>20.153129641149999</v>
      </c>
      <c r="AB57" s="124">
        <f t="shared" si="58"/>
        <v>22.097906651520976</v>
      </c>
      <c r="AC57" s="124">
        <f t="shared" si="58"/>
        <v>22.862494221663599</v>
      </c>
      <c r="AD57" s="124">
        <f t="shared" si="58"/>
        <v>23.488926563337184</v>
      </c>
      <c r="AE57" s="124">
        <f t="shared" si="58"/>
        <v>24.071451942107945</v>
      </c>
      <c r="AF57" s="124">
        <f t="shared" si="58"/>
        <v>24.673238240660641</v>
      </c>
      <c r="AG57" s="124">
        <f t="shared" si="58"/>
        <v>25.314742434917818</v>
      </c>
      <c r="AH57" s="124">
        <f t="shared" si="58"/>
        <v>25.84635202605109</v>
      </c>
      <c r="AI57" s="124">
        <f t="shared" si="58"/>
        <v>26.363279066572112</v>
      </c>
      <c r="AJ57" s="124">
        <f t="shared" si="58"/>
        <v>26.890544647903553</v>
      </c>
      <c r="AK57" s="124">
        <f t="shared" si="58"/>
        <v>27.428355540861624</v>
      </c>
    </row>
    <row r="58" spans="1:37" x14ac:dyDescent="0.25">
      <c r="A58" s="56" t="s">
        <v>153</v>
      </c>
      <c r="B58" s="5">
        <v>5</v>
      </c>
      <c r="C58" s="11">
        <f>Parameters!$D$17</f>
        <v>0.26</v>
      </c>
      <c r="D58" s="5">
        <v>15</v>
      </c>
      <c r="E58" s="11">
        <f>Parameters!$D$19</f>
        <v>0.31</v>
      </c>
      <c r="F58" s="5"/>
      <c r="G58" s="11"/>
      <c r="H58" s="5">
        <v>50</v>
      </c>
      <c r="I58" s="11">
        <f>Parameters!$D$23</f>
        <v>0.28999999999999998</v>
      </c>
      <c r="J58" s="5">
        <v>15</v>
      </c>
      <c r="K58" s="11">
        <f>Parameters!$D$25</f>
        <v>0.28999999999999998</v>
      </c>
      <c r="L58" s="4">
        <v>15</v>
      </c>
      <c r="M58" s="9">
        <f>Parameters!$D$27</f>
        <v>0.28999999999999998</v>
      </c>
      <c r="N58" s="5">
        <v>5</v>
      </c>
      <c r="O58" s="9">
        <f>Parameters!$D$29</f>
        <v>0.28999999999999998</v>
      </c>
      <c r="P58" s="8"/>
      <c r="Q58" s="3"/>
      <c r="R58" s="3"/>
      <c r="S58" s="32"/>
      <c r="T58" s="32"/>
      <c r="U58" s="32"/>
      <c r="V58" s="32"/>
      <c r="W58" s="74">
        <f t="shared" si="41"/>
        <v>33.660000000000004</v>
      </c>
      <c r="X58" s="124">
        <f t="shared" si="3"/>
        <v>33.660000000000004</v>
      </c>
      <c r="Y58" s="124">
        <f t="shared" si="42"/>
        <v>33.744150000000005</v>
      </c>
      <c r="Z58" s="124">
        <f t="shared" ref="Z58:AK58" si="59">Y58*(1+Y$3)</f>
        <v>33.322348125000005</v>
      </c>
      <c r="AA58" s="124">
        <f t="shared" si="59"/>
        <v>33.735545241750003</v>
      </c>
      <c r="AB58" s="124">
        <f t="shared" si="59"/>
        <v>36.991025357578877</v>
      </c>
      <c r="AC58" s="124">
        <f t="shared" si="59"/>
        <v>38.270914834951107</v>
      </c>
      <c r="AD58" s="124">
        <f t="shared" si="59"/>
        <v>39.319537901428774</v>
      </c>
      <c r="AE58" s="124">
        <f t="shared" si="59"/>
        <v>40.294662441384204</v>
      </c>
      <c r="AF58" s="124">
        <f t="shared" si="59"/>
        <v>41.302029002418806</v>
      </c>
      <c r="AG58" s="124">
        <f t="shared" si="59"/>
        <v>42.375881756481697</v>
      </c>
      <c r="AH58" s="124">
        <f t="shared" si="59"/>
        <v>43.265775273367808</v>
      </c>
      <c r="AI58" s="124">
        <f t="shared" si="59"/>
        <v>44.131090778835166</v>
      </c>
      <c r="AJ58" s="124">
        <f t="shared" si="59"/>
        <v>45.013712594411871</v>
      </c>
      <c r="AK58" s="124">
        <f t="shared" si="59"/>
        <v>45.913986846300112</v>
      </c>
    </row>
    <row r="59" spans="1:37" ht="31.5" x14ac:dyDescent="0.25">
      <c r="A59" s="56" t="s">
        <v>154</v>
      </c>
      <c r="B59" s="5">
        <v>5</v>
      </c>
      <c r="C59" s="11">
        <f>Parameters!$D$17</f>
        <v>0.26</v>
      </c>
      <c r="D59" s="5">
        <v>10</v>
      </c>
      <c r="E59" s="11">
        <f>Parameters!$D$19</f>
        <v>0.31</v>
      </c>
      <c r="F59" s="5"/>
      <c r="G59" s="11"/>
      <c r="H59" s="5">
        <v>50</v>
      </c>
      <c r="I59" s="11">
        <f>Parameters!$D$23</f>
        <v>0.28999999999999998</v>
      </c>
      <c r="J59" s="5">
        <v>15</v>
      </c>
      <c r="K59" s="11">
        <f>Parameters!$D$25</f>
        <v>0.28999999999999998</v>
      </c>
      <c r="L59" s="4">
        <v>10</v>
      </c>
      <c r="M59" s="9">
        <f>Parameters!$D$27</f>
        <v>0.28999999999999998</v>
      </c>
      <c r="N59" s="3"/>
      <c r="O59" s="8"/>
      <c r="P59" s="8"/>
      <c r="Q59" s="3"/>
      <c r="R59" s="3"/>
      <c r="S59" s="32"/>
      <c r="T59" s="32"/>
      <c r="U59" s="32"/>
      <c r="V59" s="32"/>
      <c r="W59" s="74">
        <f t="shared" si="41"/>
        <v>28.765000000000001</v>
      </c>
      <c r="X59" s="124">
        <f t="shared" si="3"/>
        <v>28.765000000000001</v>
      </c>
      <c r="Y59" s="124">
        <f t="shared" si="42"/>
        <v>28.8369125</v>
      </c>
      <c r="Z59" s="124">
        <f t="shared" ref="Z59:AK59" si="60">Y59*(1+Y$3)</f>
        <v>28.476451093750001</v>
      </c>
      <c r="AA59" s="124">
        <f t="shared" si="60"/>
        <v>28.8295590873125</v>
      </c>
      <c r="AB59" s="124">
        <f t="shared" si="60"/>
        <v>31.611611539238158</v>
      </c>
      <c r="AC59" s="124">
        <f t="shared" si="60"/>
        <v>32.7053732984958</v>
      </c>
      <c r="AD59" s="124">
        <f t="shared" si="60"/>
        <v>33.601500526874588</v>
      </c>
      <c r="AE59" s="124">
        <f t="shared" si="60"/>
        <v>34.434817739941074</v>
      </c>
      <c r="AF59" s="124">
        <f t="shared" si="60"/>
        <v>35.295688183439601</v>
      </c>
      <c r="AG59" s="124">
        <f t="shared" si="60"/>
        <v>36.21337607620903</v>
      </c>
      <c r="AH59" s="124">
        <f t="shared" si="60"/>
        <v>36.973856973809418</v>
      </c>
      <c r="AI59" s="124">
        <f t="shared" si="60"/>
        <v>37.713334113285605</v>
      </c>
      <c r="AJ59" s="124">
        <f t="shared" si="60"/>
        <v>38.46760079555132</v>
      </c>
      <c r="AK59" s="124">
        <f t="shared" si="60"/>
        <v>39.236952811462345</v>
      </c>
    </row>
    <row r="60" spans="1:37" x14ac:dyDescent="0.25">
      <c r="A60" s="56" t="s">
        <v>155</v>
      </c>
      <c r="B60" s="5">
        <v>5</v>
      </c>
      <c r="C60" s="11">
        <f>Parameters!$D$17</f>
        <v>0.26</v>
      </c>
      <c r="D60" s="5">
        <v>10</v>
      </c>
      <c r="E60" s="11">
        <f>Parameters!$D$19</f>
        <v>0.31</v>
      </c>
      <c r="F60" s="5"/>
      <c r="G60" s="11"/>
      <c r="H60" s="5"/>
      <c r="I60" s="11"/>
      <c r="J60" s="5">
        <v>10</v>
      </c>
      <c r="K60" s="11">
        <f>Parameters!$D$25</f>
        <v>0.28999999999999998</v>
      </c>
      <c r="L60" s="4">
        <v>5</v>
      </c>
      <c r="M60" s="9">
        <f>Parameters!$D$27</f>
        <v>0.28999999999999998</v>
      </c>
      <c r="N60" s="3"/>
      <c r="O60" s="8"/>
      <c r="P60" s="8"/>
      <c r="Q60" s="3"/>
      <c r="R60" s="3"/>
      <c r="S60" s="32"/>
      <c r="T60" s="32"/>
      <c r="U60" s="32"/>
      <c r="V60" s="32"/>
      <c r="W60" s="74">
        <f t="shared" si="41"/>
        <v>9.625</v>
      </c>
      <c r="X60" s="124">
        <f t="shared" si="3"/>
        <v>9.625</v>
      </c>
      <c r="Y60" s="124">
        <f t="shared" si="42"/>
        <v>9.6490624999999994</v>
      </c>
      <c r="Z60" s="124">
        <f t="shared" ref="Z60:AK60" si="61">Y60*(1+Y$3)</f>
        <v>9.5284492187499996</v>
      </c>
      <c r="AA60" s="124">
        <f t="shared" si="61"/>
        <v>9.6466019890624999</v>
      </c>
      <c r="AB60" s="124">
        <f t="shared" si="61"/>
        <v>10.577499081007032</v>
      </c>
      <c r="AC60" s="124">
        <f t="shared" si="61"/>
        <v>10.943480549209875</v>
      </c>
      <c r="AD60" s="124">
        <f t="shared" si="61"/>
        <v>11.243331916258226</v>
      </c>
      <c r="AE60" s="124">
        <f t="shared" si="61"/>
        <v>11.522166547781429</v>
      </c>
      <c r="AF60" s="124">
        <f t="shared" si="61"/>
        <v>11.810220711475964</v>
      </c>
      <c r="AG60" s="124">
        <f t="shared" si="61"/>
        <v>12.117286449974339</v>
      </c>
      <c r="AH60" s="124">
        <f t="shared" si="61"/>
        <v>12.371749465423798</v>
      </c>
      <c r="AI60" s="124">
        <f t="shared" si="61"/>
        <v>12.619184454732276</v>
      </c>
      <c r="AJ60" s="124">
        <f t="shared" si="61"/>
        <v>12.871568143826922</v>
      </c>
      <c r="AK60" s="124">
        <f t="shared" si="61"/>
        <v>13.12899950670346</v>
      </c>
    </row>
    <row r="61" spans="1:37" ht="31.5" x14ac:dyDescent="0.25">
      <c r="A61" s="56" t="s">
        <v>156</v>
      </c>
      <c r="B61" s="5"/>
      <c r="C61" s="11"/>
      <c r="D61" s="5">
        <v>10</v>
      </c>
      <c r="E61" s="11">
        <f>Parameters!$D$19</f>
        <v>0.31</v>
      </c>
      <c r="F61" s="5"/>
      <c r="G61" s="11"/>
      <c r="H61" s="5">
        <v>10</v>
      </c>
      <c r="I61" s="11">
        <f>Parameters!$D$23</f>
        <v>0.28999999999999998</v>
      </c>
      <c r="J61" s="5"/>
      <c r="K61" s="9"/>
      <c r="L61" s="4">
        <v>15</v>
      </c>
      <c r="M61" s="9">
        <f>Parameters!$D$27</f>
        <v>0.28999999999999998</v>
      </c>
      <c r="N61" s="3"/>
      <c r="O61" s="8"/>
      <c r="P61" s="8"/>
      <c r="Q61" s="3"/>
      <c r="R61" s="3"/>
      <c r="S61" s="32"/>
      <c r="T61" s="32"/>
      <c r="U61" s="32"/>
      <c r="V61" s="32"/>
      <c r="W61" s="74">
        <f t="shared" si="41"/>
        <v>11.385</v>
      </c>
      <c r="X61" s="124">
        <f t="shared" si="3"/>
        <v>11.385</v>
      </c>
      <c r="Y61" s="124">
        <f t="shared" si="42"/>
        <v>11.4134625</v>
      </c>
      <c r="Z61" s="124">
        <f t="shared" ref="Z61:AK61" si="62">Y61*(1+Y$3)</f>
        <v>11.27079421875</v>
      </c>
      <c r="AA61" s="124">
        <f t="shared" si="62"/>
        <v>11.410552067062499</v>
      </c>
      <c r="AB61" s="124">
        <f t="shared" si="62"/>
        <v>12.51167034153403</v>
      </c>
      <c r="AC61" s="124">
        <f t="shared" si="62"/>
        <v>12.944574135351107</v>
      </c>
      <c r="AD61" s="124">
        <f t="shared" si="62"/>
        <v>13.299255466659728</v>
      </c>
      <c r="AE61" s="124">
        <f t="shared" si="62"/>
        <v>13.629077002232888</v>
      </c>
      <c r="AF61" s="124">
        <f t="shared" si="62"/>
        <v>13.969803927288709</v>
      </c>
      <c r="AG61" s="124">
        <f t="shared" si="62"/>
        <v>14.333018829398215</v>
      </c>
      <c r="AH61" s="124">
        <f t="shared" si="62"/>
        <v>14.634012224815576</v>
      </c>
      <c r="AI61" s="124">
        <f t="shared" si="62"/>
        <v>14.926692469311888</v>
      </c>
      <c r="AJ61" s="124">
        <f t="shared" si="62"/>
        <v>15.225226318698127</v>
      </c>
      <c r="AK61" s="124">
        <f t="shared" si="62"/>
        <v>15.529730845072089</v>
      </c>
    </row>
  </sheetData>
  <autoFilter ref="A2:W61" xr:uid="{00000000-0009-0000-0000-000002000000}"/>
  <mergeCells count="12">
    <mergeCell ref="L1:M1"/>
    <mergeCell ref="N1:O1"/>
    <mergeCell ref="B1:C1"/>
    <mergeCell ref="D1:E1"/>
    <mergeCell ref="F1:G1"/>
    <mergeCell ref="H1:I1"/>
    <mergeCell ref="J1:K1"/>
    <mergeCell ref="T1:T2"/>
    <mergeCell ref="U1:U2"/>
    <mergeCell ref="V1:V2"/>
    <mergeCell ref="X1:AK1"/>
    <mergeCell ref="Q1:R1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6F5C9-450F-4B9F-8783-6758FD1DCFD3}">
  <dimension ref="A1:AK10"/>
  <sheetViews>
    <sheetView zoomScale="70" zoomScaleNormal="70" workbookViewId="0">
      <pane xSplit="1" ySplit="2" topLeftCell="H3" activePane="bottomRight" state="frozen"/>
      <selection pane="topRight" activeCell="B1" sqref="B1"/>
      <selection pane="bottomLeft" activeCell="A3" sqref="A3"/>
      <selection pane="bottomRight" activeCell="X3" sqref="X3"/>
    </sheetView>
  </sheetViews>
  <sheetFormatPr defaultColWidth="24.5703125" defaultRowHeight="15.75" x14ac:dyDescent="0.25"/>
  <cols>
    <col min="1" max="1" width="114" style="126" customWidth="1"/>
    <col min="2" max="2" width="13.7109375" style="1" customWidth="1"/>
    <col min="3" max="3" width="13.85546875" style="14" customWidth="1"/>
    <col min="4" max="4" width="13.42578125" style="1" customWidth="1"/>
    <col min="5" max="5" width="13.85546875" style="14" customWidth="1"/>
    <col min="6" max="6" width="13.5703125" style="1" customWidth="1"/>
    <col min="7" max="7" width="13" style="14" customWidth="1"/>
    <col min="8" max="8" width="13" style="1" customWidth="1"/>
    <col min="9" max="9" width="13.85546875" style="14" customWidth="1"/>
    <col min="10" max="10" width="14" style="1" customWidth="1"/>
    <col min="11" max="11" width="13" style="15" customWidth="1"/>
    <col min="12" max="12" width="14.42578125" customWidth="1"/>
    <col min="13" max="13" width="13" style="15" customWidth="1"/>
    <col min="14" max="14" width="13.5703125" customWidth="1"/>
    <col min="15" max="15" width="13" style="15" customWidth="1"/>
    <col min="16" max="16" width="17.28515625" style="15" customWidth="1"/>
    <col min="17" max="17" width="13.140625" customWidth="1"/>
    <col min="18" max="18" width="13" style="15" customWidth="1"/>
    <col min="19" max="19" width="21" style="31" customWidth="1"/>
    <col min="20" max="20" width="19" style="31" customWidth="1"/>
    <col min="21" max="21" width="16.28515625" style="31" customWidth="1"/>
    <col min="22" max="22" width="16.5703125" style="31" customWidth="1"/>
    <col min="23" max="23" width="14.7109375" style="15" customWidth="1"/>
    <col min="24" max="24" width="14.85546875" customWidth="1"/>
    <col min="25" max="33" width="13.5703125" customWidth="1"/>
    <col min="34" max="37" width="12.28515625" customWidth="1"/>
  </cols>
  <sheetData>
    <row r="1" spans="1:37" ht="90" x14ac:dyDescent="0.25">
      <c r="A1" s="127" t="s">
        <v>163</v>
      </c>
      <c r="B1" s="159" t="s">
        <v>7</v>
      </c>
      <c r="C1" s="157"/>
      <c r="D1" s="157" t="s">
        <v>4</v>
      </c>
      <c r="E1" s="157"/>
      <c r="F1" s="157" t="s">
        <v>203</v>
      </c>
      <c r="G1" s="157"/>
      <c r="H1" s="157" t="s">
        <v>1</v>
      </c>
      <c r="I1" s="157"/>
      <c r="J1" s="157" t="s">
        <v>0</v>
      </c>
      <c r="K1" s="157"/>
      <c r="L1" s="157" t="s">
        <v>3</v>
      </c>
      <c r="M1" s="157"/>
      <c r="N1" s="157" t="s">
        <v>2</v>
      </c>
      <c r="O1" s="157"/>
      <c r="P1" s="16" t="s">
        <v>71</v>
      </c>
      <c r="Q1" s="158" t="s">
        <v>8</v>
      </c>
      <c r="R1" s="158"/>
      <c r="S1" s="35" t="s">
        <v>74</v>
      </c>
      <c r="T1" s="161" t="s">
        <v>349</v>
      </c>
      <c r="U1" s="162" t="s">
        <v>348</v>
      </c>
      <c r="V1" s="162" t="s">
        <v>347</v>
      </c>
      <c r="X1" s="163" t="s">
        <v>194</v>
      </c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</row>
    <row r="2" spans="1:37" ht="75" x14ac:dyDescent="0.25">
      <c r="A2" s="127" t="s">
        <v>6</v>
      </c>
      <c r="B2" s="19" t="s">
        <v>72</v>
      </c>
      <c r="C2" s="10" t="s">
        <v>73</v>
      </c>
      <c r="D2" s="19" t="s">
        <v>72</v>
      </c>
      <c r="E2" s="10" t="s">
        <v>73</v>
      </c>
      <c r="F2" s="19" t="s">
        <v>72</v>
      </c>
      <c r="G2" s="10" t="s">
        <v>73</v>
      </c>
      <c r="H2" s="19" t="s">
        <v>72</v>
      </c>
      <c r="I2" s="10" t="s">
        <v>73</v>
      </c>
      <c r="J2" s="19" t="s">
        <v>72</v>
      </c>
      <c r="K2" s="10" t="s">
        <v>73</v>
      </c>
      <c r="L2" s="19" t="s">
        <v>72</v>
      </c>
      <c r="M2" s="10" t="s">
        <v>73</v>
      </c>
      <c r="N2" s="19" t="s">
        <v>72</v>
      </c>
      <c r="O2" s="10" t="s">
        <v>73</v>
      </c>
      <c r="P2" s="10" t="s">
        <v>5</v>
      </c>
      <c r="Q2" s="19" t="s">
        <v>72</v>
      </c>
      <c r="R2" s="10" t="s">
        <v>73</v>
      </c>
      <c r="S2" s="36" t="s">
        <v>75</v>
      </c>
      <c r="T2" s="161"/>
      <c r="U2" s="162"/>
      <c r="V2" s="162"/>
      <c r="W2" s="22" t="s">
        <v>171</v>
      </c>
      <c r="X2" s="21">
        <v>2019</v>
      </c>
      <c r="Y2" s="40">
        <v>2020</v>
      </c>
      <c r="Z2" s="40">
        <v>2021</v>
      </c>
      <c r="AA2" s="40">
        <v>2022</v>
      </c>
      <c r="AB2" s="40">
        <v>2023</v>
      </c>
      <c r="AC2" s="40">
        <v>2024</v>
      </c>
      <c r="AD2" s="40">
        <v>2025</v>
      </c>
      <c r="AE2" s="40">
        <v>2026</v>
      </c>
      <c r="AF2" s="40">
        <v>2027</v>
      </c>
      <c r="AG2" s="40">
        <v>2028</v>
      </c>
      <c r="AH2" s="40">
        <v>2029</v>
      </c>
      <c r="AI2" s="40">
        <v>2030</v>
      </c>
      <c r="AJ2" s="40">
        <v>2031</v>
      </c>
      <c r="AK2" s="40">
        <v>2032</v>
      </c>
    </row>
    <row r="3" spans="1:37" ht="15.75" customHeight="1" x14ac:dyDescent="0.25">
      <c r="A3" s="50" t="s">
        <v>364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30"/>
      <c r="X3" s="39">
        <f>'Αγορά 3α_Summary'!X3</f>
        <v>2.5000000000000001E-3</v>
      </c>
      <c r="Y3" s="39">
        <f>'Αγορά 3α_Summary'!Y3</f>
        <v>-1.2500000000000001E-2</v>
      </c>
      <c r="Z3" s="39">
        <f>'Αγορά 3α_Summary'!Z3</f>
        <v>1.24E-2</v>
      </c>
      <c r="AA3" s="39">
        <f>'Αγορά 3α_Summary'!AA3</f>
        <v>9.6500000000000002E-2</v>
      </c>
      <c r="AB3" s="39">
        <f>'Αγορά 3α_Summary'!AB3</f>
        <v>3.4599999999999999E-2</v>
      </c>
      <c r="AC3" s="39">
        <f>'Αγορά 3α_Summary'!AC3</f>
        <v>2.7400000000000001E-2</v>
      </c>
      <c r="AD3" s="39">
        <f>'Αγορά 3α_Summary'!AD3</f>
        <v>2.4799999999999999E-2</v>
      </c>
      <c r="AE3" s="39">
        <f>'Αγορά 3α_Summary'!AE3</f>
        <v>2.5000000000000001E-2</v>
      </c>
      <c r="AF3" s="39">
        <f>'Αγορά 3α_Summary'!AF3</f>
        <v>2.5999999999999999E-2</v>
      </c>
      <c r="AG3" s="39">
        <f>'Αγορά 3α_Summary'!AG3</f>
        <v>2.1000000000000001E-2</v>
      </c>
      <c r="AH3" s="39">
        <f>'Αγορά 3α_Summary'!AH3</f>
        <v>0.02</v>
      </c>
      <c r="AI3" s="39">
        <f>'Αγορά 3α_Summary'!AI3</f>
        <v>0.02</v>
      </c>
      <c r="AJ3" s="39">
        <f>'Αγορά 3α_Summary'!AJ3</f>
        <v>0.02</v>
      </c>
      <c r="AK3" s="39">
        <f>'Αγορά 3α_Summary'!AK3</f>
        <v>0.02</v>
      </c>
    </row>
    <row r="4" spans="1:37" ht="15.75" customHeight="1" x14ac:dyDescent="0.25">
      <c r="A4" s="128" t="s">
        <v>363</v>
      </c>
      <c r="B4" s="44">
        <v>8</v>
      </c>
      <c r="C4" s="43">
        <f>Parameters!$D$17</f>
        <v>0.26</v>
      </c>
      <c r="D4" s="44">
        <v>15</v>
      </c>
      <c r="E4" s="43">
        <f>Parameters!$D$19</f>
        <v>0.31</v>
      </c>
      <c r="F4" s="44"/>
      <c r="G4" s="43"/>
      <c r="H4" s="44">
        <v>50</v>
      </c>
      <c r="I4" s="11">
        <f>Parameters!$D$23</f>
        <v>0.28999999999999998</v>
      </c>
      <c r="J4" s="44">
        <v>35</v>
      </c>
      <c r="K4" s="43">
        <f>Parameters!$D$25</f>
        <v>0.28999999999999998</v>
      </c>
      <c r="L4" s="44">
        <v>10</v>
      </c>
      <c r="M4" s="9">
        <f>Parameters!$D$27</f>
        <v>0.28999999999999998</v>
      </c>
      <c r="N4" s="44">
        <v>8</v>
      </c>
      <c r="O4" s="9">
        <f>Parameters!$D$29</f>
        <v>0.28999999999999998</v>
      </c>
      <c r="P4" s="44">
        <v>2</v>
      </c>
      <c r="Q4" s="44"/>
      <c r="R4" s="43"/>
      <c r="S4" s="123"/>
      <c r="T4" s="123"/>
      <c r="U4" s="123"/>
      <c r="V4" s="123"/>
      <c r="W4" s="74">
        <f t="shared" ref="W4:W10" si="0">IF((B4*C4+D4*E4+F4*G4+H4*I4+J4*K4+L4*M4+N4*O4+P4+Q4*R4)=0,"",
                          ((B4*C4+D4*E4+F4*G4+H4*I4+J4*K4+L4*M4+N4*O4)*IF(U4&gt;0,U4,1)+P4+IF(Q4=0,1,Q4)*R4)*(1+Overhead_Common)*IF(V4&gt;0,V4,1))</f>
        <v>42.459999999999994</v>
      </c>
      <c r="X4" s="15">
        <f t="shared" ref="X4:X10" si="1">W4</f>
        <v>42.459999999999994</v>
      </c>
      <c r="Y4" s="15">
        <f>X4*(1+X$3)</f>
        <v>42.566149999999993</v>
      </c>
      <c r="Z4" s="15">
        <f t="shared" ref="Z4:AK4" si="2">Y4*(1+Y$3)</f>
        <v>42.034073124999992</v>
      </c>
      <c r="AA4" s="15">
        <f t="shared" si="2"/>
        <v>42.555295631749992</v>
      </c>
      <c r="AB4" s="15">
        <f t="shared" si="2"/>
        <v>46.661881660213865</v>
      </c>
      <c r="AC4" s="15">
        <f t="shared" si="2"/>
        <v>48.27638276565726</v>
      </c>
      <c r="AD4" s="15">
        <f t="shared" si="2"/>
        <v>49.59915565343627</v>
      </c>
      <c r="AE4" s="15">
        <f t="shared" si="2"/>
        <v>50.829214713641484</v>
      </c>
      <c r="AF4" s="15">
        <f t="shared" si="2"/>
        <v>52.099945081482517</v>
      </c>
      <c r="AG4" s="15">
        <f t="shared" si="2"/>
        <v>53.454543653601064</v>
      </c>
      <c r="AH4" s="15">
        <f t="shared" si="2"/>
        <v>54.577089070326679</v>
      </c>
      <c r="AI4" s="15">
        <f t="shared" si="2"/>
        <v>55.668630851733212</v>
      </c>
      <c r="AJ4" s="15">
        <f t="shared" si="2"/>
        <v>56.782003468767876</v>
      </c>
      <c r="AK4" s="15">
        <f t="shared" si="2"/>
        <v>57.917643538143231</v>
      </c>
    </row>
    <row r="5" spans="1:37" ht="15.75" customHeight="1" x14ac:dyDescent="0.25">
      <c r="A5" s="128" t="s">
        <v>362</v>
      </c>
      <c r="B5" s="44">
        <v>8</v>
      </c>
      <c r="C5" s="43">
        <f>Parameters!$D$17</f>
        <v>0.26</v>
      </c>
      <c r="D5" s="44">
        <v>15</v>
      </c>
      <c r="E5" s="43">
        <f>Parameters!$D$19</f>
        <v>0.31</v>
      </c>
      <c r="F5" s="44"/>
      <c r="G5" s="43"/>
      <c r="H5" s="44">
        <v>50</v>
      </c>
      <c r="I5" s="11">
        <f>Parameters!$D$23</f>
        <v>0.28999999999999998</v>
      </c>
      <c r="J5" s="44">
        <v>35</v>
      </c>
      <c r="K5" s="43">
        <f>Parameters!$D$25</f>
        <v>0.28999999999999998</v>
      </c>
      <c r="L5" s="44">
        <v>15</v>
      </c>
      <c r="M5" s="9">
        <f>Parameters!$D$27</f>
        <v>0.28999999999999998</v>
      </c>
      <c r="N5" s="44">
        <v>8</v>
      </c>
      <c r="O5" s="9">
        <f>Parameters!$D$29</f>
        <v>0.28999999999999998</v>
      </c>
      <c r="P5" s="44">
        <v>2</v>
      </c>
      <c r="Q5" s="44"/>
      <c r="R5" s="43"/>
      <c r="S5" s="123"/>
      <c r="T5" s="123"/>
      <c r="U5" s="123"/>
      <c r="V5" s="123"/>
      <c r="W5" s="74">
        <f t="shared" si="0"/>
        <v>44.055</v>
      </c>
      <c r="X5" s="15">
        <f t="shared" si="1"/>
        <v>44.055</v>
      </c>
      <c r="Y5" s="15">
        <f t="shared" ref="Y5:AK10" si="3">X5*(1+X$3)</f>
        <v>44.1651375</v>
      </c>
      <c r="Z5" s="15">
        <f t="shared" si="3"/>
        <v>43.613073281250003</v>
      </c>
      <c r="AA5" s="15">
        <f t="shared" si="3"/>
        <v>44.153875389937504</v>
      </c>
      <c r="AB5" s="15">
        <f t="shared" si="3"/>
        <v>48.414724365066476</v>
      </c>
      <c r="AC5" s="15">
        <f t="shared" si="3"/>
        <v>50.089873828097772</v>
      </c>
      <c r="AD5" s="15">
        <f t="shared" si="3"/>
        <v>51.462336370987657</v>
      </c>
      <c r="AE5" s="15">
        <f t="shared" si="3"/>
        <v>52.738602312988149</v>
      </c>
      <c r="AF5" s="15">
        <f t="shared" si="3"/>
        <v>54.057067370812845</v>
      </c>
      <c r="AG5" s="15">
        <f t="shared" si="3"/>
        <v>55.462551122453981</v>
      </c>
      <c r="AH5" s="15">
        <f t="shared" si="3"/>
        <v>56.627264696025506</v>
      </c>
      <c r="AI5" s="15">
        <f t="shared" si="3"/>
        <v>57.759809989946014</v>
      </c>
      <c r="AJ5" s="15">
        <f t="shared" si="3"/>
        <v>58.915006189744936</v>
      </c>
      <c r="AK5" s="15">
        <f t="shared" si="3"/>
        <v>60.093306313539834</v>
      </c>
    </row>
    <row r="6" spans="1:37" x14ac:dyDescent="0.25">
      <c r="A6" s="128" t="s">
        <v>361</v>
      </c>
      <c r="B6" s="44">
        <v>19</v>
      </c>
      <c r="C6" s="43">
        <f>Parameters!$D$17</f>
        <v>0.26</v>
      </c>
      <c r="D6" s="44">
        <v>28</v>
      </c>
      <c r="E6" s="43">
        <f>Parameters!$D$19</f>
        <v>0.31</v>
      </c>
      <c r="F6" s="44">
        <v>22</v>
      </c>
      <c r="G6" s="43">
        <v>0</v>
      </c>
      <c r="H6" s="44">
        <v>50</v>
      </c>
      <c r="I6" s="11">
        <f>Parameters!$D$23</f>
        <v>0.28999999999999998</v>
      </c>
      <c r="J6" s="44">
        <v>100</v>
      </c>
      <c r="K6" s="43">
        <f>Parameters!$D$25</f>
        <v>0.28999999999999998</v>
      </c>
      <c r="L6" s="44">
        <v>21</v>
      </c>
      <c r="M6" s="9">
        <f>Parameters!$D$27</f>
        <v>0.28999999999999998</v>
      </c>
      <c r="N6" s="44">
        <v>7</v>
      </c>
      <c r="O6" s="9">
        <f>Parameters!$D$29</f>
        <v>0.28999999999999998</v>
      </c>
      <c r="P6" s="44"/>
      <c r="Q6" s="44"/>
      <c r="R6" s="43"/>
      <c r="S6" s="123"/>
      <c r="T6" s="123"/>
      <c r="U6" s="123"/>
      <c r="V6" s="123"/>
      <c r="W6" s="74">
        <f t="shared" si="0"/>
        <v>71.763999999999996</v>
      </c>
      <c r="X6" s="15">
        <f t="shared" si="1"/>
        <v>71.763999999999996</v>
      </c>
      <c r="Y6" s="15">
        <f t="shared" si="3"/>
        <v>71.943409999999986</v>
      </c>
      <c r="Z6" s="15">
        <f t="shared" si="3"/>
        <v>71.044117374999985</v>
      </c>
      <c r="AA6" s="15">
        <f t="shared" si="3"/>
        <v>71.925064430449979</v>
      </c>
      <c r="AB6" s="15">
        <f t="shared" si="3"/>
        <v>78.865833147988397</v>
      </c>
      <c r="AC6" s="15">
        <f t="shared" si="3"/>
        <v>81.594590974908797</v>
      </c>
      <c r="AD6" s="15">
        <f t="shared" si="3"/>
        <v>83.830282767621313</v>
      </c>
      <c r="AE6" s="15">
        <f t="shared" si="3"/>
        <v>85.909273780258317</v>
      </c>
      <c r="AF6" s="15">
        <f t="shared" si="3"/>
        <v>88.05700562476477</v>
      </c>
      <c r="AG6" s="15">
        <f t="shared" si="3"/>
        <v>90.346487771008654</v>
      </c>
      <c r="AH6" s="15">
        <f t="shared" si="3"/>
        <v>92.243764014199826</v>
      </c>
      <c r="AI6" s="15">
        <f t="shared" si="3"/>
        <v>94.088639294483826</v>
      </c>
      <c r="AJ6" s="15">
        <f t="shared" si="3"/>
        <v>95.970412080373507</v>
      </c>
      <c r="AK6" s="15">
        <f t="shared" si="3"/>
        <v>97.889820321980977</v>
      </c>
    </row>
    <row r="7" spans="1:37" x14ac:dyDescent="0.25">
      <c r="A7" s="128" t="s">
        <v>365</v>
      </c>
      <c r="B7" s="44">
        <v>4</v>
      </c>
      <c r="C7" s="43">
        <f>Parameters!$D$17</f>
        <v>0.26</v>
      </c>
      <c r="D7" s="44">
        <v>5</v>
      </c>
      <c r="E7" s="43">
        <f>Parameters!$D$19</f>
        <v>0.31</v>
      </c>
      <c r="F7" s="44"/>
      <c r="G7" s="43"/>
      <c r="H7" s="44"/>
      <c r="I7" s="11"/>
      <c r="J7" s="44"/>
      <c r="K7" s="43"/>
      <c r="L7" s="44"/>
      <c r="M7" s="9"/>
      <c r="N7" s="44">
        <v>2</v>
      </c>
      <c r="O7" s="9">
        <f>Parameters!$D$29</f>
        <v>0.28999999999999998</v>
      </c>
      <c r="P7" s="44"/>
      <c r="Q7" s="44"/>
      <c r="R7" s="43"/>
      <c r="S7" s="123">
        <v>0.5</v>
      </c>
      <c r="T7" s="123"/>
      <c r="U7" s="123"/>
      <c r="V7" s="123"/>
      <c r="W7" s="74">
        <f t="shared" si="0"/>
        <v>3.4870000000000001</v>
      </c>
      <c r="X7" s="15">
        <f t="shared" si="1"/>
        <v>3.4870000000000001</v>
      </c>
      <c r="Y7" s="15">
        <f t="shared" si="3"/>
        <v>3.4957175</v>
      </c>
      <c r="Z7" s="15">
        <f t="shared" si="3"/>
        <v>3.4520210312500001</v>
      </c>
      <c r="AA7" s="15">
        <f t="shared" si="3"/>
        <v>3.4948260920375001</v>
      </c>
      <c r="AB7" s="15">
        <f t="shared" si="3"/>
        <v>3.8320768099191187</v>
      </c>
      <c r="AC7" s="15">
        <f t="shared" si="3"/>
        <v>3.9646666675423199</v>
      </c>
      <c r="AD7" s="15">
        <f t="shared" si="3"/>
        <v>4.0732985342329799</v>
      </c>
      <c r="AE7" s="15">
        <f t="shared" si="3"/>
        <v>4.1743163378819572</v>
      </c>
      <c r="AF7" s="15">
        <f t="shared" si="3"/>
        <v>4.2786742463290057</v>
      </c>
      <c r="AG7" s="15">
        <f t="shared" si="3"/>
        <v>4.38991977673356</v>
      </c>
      <c r="AH7" s="15">
        <f t="shared" si="3"/>
        <v>4.4821080920449647</v>
      </c>
      <c r="AI7" s="15">
        <f t="shared" si="3"/>
        <v>4.5717502538858641</v>
      </c>
      <c r="AJ7" s="15">
        <f t="shared" si="3"/>
        <v>4.6631852589635816</v>
      </c>
      <c r="AK7" s="15">
        <f t="shared" si="3"/>
        <v>4.7564489641428533</v>
      </c>
    </row>
    <row r="8" spans="1:37" x14ac:dyDescent="0.25">
      <c r="A8" s="128" t="s">
        <v>360</v>
      </c>
      <c r="B8" s="44">
        <v>8</v>
      </c>
      <c r="C8" s="43">
        <f>Parameters!$D$17</f>
        <v>0.26</v>
      </c>
      <c r="D8" s="44">
        <v>15</v>
      </c>
      <c r="E8" s="43">
        <f>Parameters!$D$19</f>
        <v>0.31</v>
      </c>
      <c r="F8" s="44"/>
      <c r="G8" s="43"/>
      <c r="H8" s="44">
        <v>50</v>
      </c>
      <c r="I8" s="11">
        <f>Parameters!$D$23</f>
        <v>0.28999999999999998</v>
      </c>
      <c r="J8" s="44">
        <v>35</v>
      </c>
      <c r="K8" s="43">
        <f>Parameters!$D$25</f>
        <v>0.28999999999999998</v>
      </c>
      <c r="L8" s="44">
        <v>15</v>
      </c>
      <c r="M8" s="9">
        <f>Parameters!$D$27</f>
        <v>0.28999999999999998</v>
      </c>
      <c r="N8" s="44">
        <v>8</v>
      </c>
      <c r="O8" s="9">
        <f>Parameters!$D$29</f>
        <v>0.28999999999999998</v>
      </c>
      <c r="P8" s="44">
        <v>2</v>
      </c>
      <c r="Q8" s="44"/>
      <c r="R8" s="43"/>
      <c r="S8" s="123"/>
      <c r="T8" s="123"/>
      <c r="U8" s="123"/>
      <c r="V8" s="123"/>
      <c r="W8" s="74">
        <f t="shared" si="0"/>
        <v>44.055</v>
      </c>
      <c r="X8" s="15">
        <f t="shared" si="1"/>
        <v>44.055</v>
      </c>
      <c r="Y8" s="15">
        <f t="shared" si="3"/>
        <v>44.1651375</v>
      </c>
      <c r="Z8" s="15">
        <f t="shared" si="3"/>
        <v>43.613073281250003</v>
      </c>
      <c r="AA8" s="15">
        <f t="shared" si="3"/>
        <v>44.153875389937504</v>
      </c>
      <c r="AB8" s="15">
        <f t="shared" si="3"/>
        <v>48.414724365066476</v>
      </c>
      <c r="AC8" s="15">
        <f t="shared" si="3"/>
        <v>50.089873828097772</v>
      </c>
      <c r="AD8" s="15">
        <f t="shared" si="3"/>
        <v>51.462336370987657</v>
      </c>
      <c r="AE8" s="15">
        <f t="shared" si="3"/>
        <v>52.738602312988149</v>
      </c>
      <c r="AF8" s="15">
        <f t="shared" si="3"/>
        <v>54.057067370812845</v>
      </c>
      <c r="AG8" s="15">
        <f t="shared" si="3"/>
        <v>55.462551122453981</v>
      </c>
      <c r="AH8" s="15">
        <f t="shared" si="3"/>
        <v>56.627264696025506</v>
      </c>
      <c r="AI8" s="15">
        <f t="shared" si="3"/>
        <v>57.759809989946014</v>
      </c>
      <c r="AJ8" s="15">
        <f t="shared" si="3"/>
        <v>58.915006189744936</v>
      </c>
      <c r="AK8" s="15">
        <f t="shared" si="3"/>
        <v>60.093306313539834</v>
      </c>
    </row>
    <row r="9" spans="1:37" x14ac:dyDescent="0.25">
      <c r="A9" s="128" t="s">
        <v>359</v>
      </c>
      <c r="B9" s="44">
        <v>5</v>
      </c>
      <c r="C9" s="43">
        <f>Parameters!$D$17</f>
        <v>0.26</v>
      </c>
      <c r="D9" s="44">
        <v>3</v>
      </c>
      <c r="E9" s="43">
        <f>Parameters!$D$19</f>
        <v>0.31</v>
      </c>
      <c r="F9" s="44"/>
      <c r="G9" s="43"/>
      <c r="H9" s="44"/>
      <c r="I9" s="11"/>
      <c r="J9" s="44"/>
      <c r="K9" s="43"/>
      <c r="L9" s="44"/>
      <c r="M9" s="9"/>
      <c r="N9" s="44"/>
      <c r="O9" s="9"/>
      <c r="P9" s="44"/>
      <c r="Q9" s="44"/>
      <c r="R9" s="43"/>
      <c r="S9" s="123">
        <v>0.5</v>
      </c>
      <c r="T9" s="123"/>
      <c r="U9" s="123"/>
      <c r="V9" s="123"/>
      <c r="W9" s="74">
        <f t="shared" si="0"/>
        <v>2.4530000000000003</v>
      </c>
      <c r="X9" s="15">
        <f t="shared" si="1"/>
        <v>2.4530000000000003</v>
      </c>
      <c r="Y9" s="15">
        <f t="shared" si="3"/>
        <v>2.4591324999999999</v>
      </c>
      <c r="Z9" s="15">
        <f t="shared" si="3"/>
        <v>2.4283933437500003</v>
      </c>
      <c r="AA9" s="15">
        <f t="shared" si="3"/>
        <v>2.4585054212125002</v>
      </c>
      <c r="AB9" s="15">
        <f t="shared" si="3"/>
        <v>2.6957511943595063</v>
      </c>
      <c r="AC9" s="15">
        <f t="shared" si="3"/>
        <v>2.7890241856843452</v>
      </c>
      <c r="AD9" s="15">
        <f t="shared" si="3"/>
        <v>2.8654434483720963</v>
      </c>
      <c r="AE9" s="15">
        <f t="shared" si="3"/>
        <v>2.936506445891724</v>
      </c>
      <c r="AF9" s="15">
        <f t="shared" si="3"/>
        <v>3.0099191070390168</v>
      </c>
      <c r="AG9" s="15">
        <f t="shared" si="3"/>
        <v>3.0881770038220311</v>
      </c>
      <c r="AH9" s="15">
        <f t="shared" si="3"/>
        <v>3.1530287209022934</v>
      </c>
      <c r="AI9" s="15">
        <f t="shared" si="3"/>
        <v>3.2160892953203395</v>
      </c>
      <c r="AJ9" s="15">
        <f t="shared" si="3"/>
        <v>3.2804110812267462</v>
      </c>
      <c r="AK9" s="15">
        <f t="shared" si="3"/>
        <v>3.346019302851281</v>
      </c>
    </row>
    <row r="10" spans="1:37" x14ac:dyDescent="0.25">
      <c r="A10" s="128" t="s">
        <v>358</v>
      </c>
      <c r="B10" s="44"/>
      <c r="C10" s="43"/>
      <c r="D10" s="44">
        <v>5</v>
      </c>
      <c r="E10" s="43">
        <f>Parameters!$D$19</f>
        <v>0.31</v>
      </c>
      <c r="F10" s="44"/>
      <c r="G10" s="43"/>
      <c r="H10" s="44">
        <v>50</v>
      </c>
      <c r="I10" s="11">
        <f>Parameters!$D$23</f>
        <v>0.28999999999999998</v>
      </c>
      <c r="J10" s="44"/>
      <c r="K10" s="43"/>
      <c r="L10" s="44"/>
      <c r="M10" s="9"/>
      <c r="N10" s="44">
        <v>5</v>
      </c>
      <c r="O10" s="9">
        <f>Parameters!$D$29</f>
        <v>0.28999999999999998</v>
      </c>
      <c r="P10" s="44"/>
      <c r="Q10" s="44">
        <v>180</v>
      </c>
      <c r="R10" s="43">
        <f>Parameters!$D$32</f>
        <v>0.28999999999999998</v>
      </c>
      <c r="S10" s="123"/>
      <c r="T10" s="123"/>
      <c r="U10" s="123"/>
      <c r="V10" s="123"/>
      <c r="W10" s="74">
        <f t="shared" si="0"/>
        <v>76.669999999999987</v>
      </c>
      <c r="X10" s="15">
        <f t="shared" si="1"/>
        <v>76.669999999999987</v>
      </c>
      <c r="Y10" s="15">
        <f t="shared" si="3"/>
        <v>76.861674999999977</v>
      </c>
      <c r="Z10" s="15">
        <f t="shared" si="3"/>
        <v>75.900904062499976</v>
      </c>
      <c r="AA10" s="15">
        <f t="shared" si="3"/>
        <v>76.842075272874979</v>
      </c>
      <c r="AB10" s="15">
        <f t="shared" si="3"/>
        <v>84.257335536707416</v>
      </c>
      <c r="AC10" s="15">
        <f t="shared" si="3"/>
        <v>87.172639346277492</v>
      </c>
      <c r="AD10" s="15">
        <f t="shared" si="3"/>
        <v>89.561169664365508</v>
      </c>
      <c r="AE10" s="15">
        <f t="shared" si="3"/>
        <v>91.782286672041764</v>
      </c>
      <c r="AF10" s="15">
        <f t="shared" si="3"/>
        <v>94.076843838842805</v>
      </c>
      <c r="AG10" s="15">
        <f t="shared" si="3"/>
        <v>96.522841778652719</v>
      </c>
      <c r="AH10" s="15">
        <f t="shared" si="3"/>
        <v>98.549821456004423</v>
      </c>
      <c r="AI10" s="15">
        <f t="shared" si="3"/>
        <v>100.52081788512452</v>
      </c>
      <c r="AJ10" s="15">
        <f t="shared" si="3"/>
        <v>102.53123424282701</v>
      </c>
      <c r="AK10" s="15">
        <f t="shared" si="3"/>
        <v>104.58185892768356</v>
      </c>
    </row>
  </sheetData>
  <autoFilter ref="A2:W10" xr:uid="{00000000-0009-0000-0000-000001000000}"/>
  <mergeCells count="12">
    <mergeCell ref="L1:M1"/>
    <mergeCell ref="B1:C1"/>
    <mergeCell ref="D1:E1"/>
    <mergeCell ref="F1:G1"/>
    <mergeCell ref="H1:I1"/>
    <mergeCell ref="J1:K1"/>
    <mergeCell ref="T1:T2"/>
    <mergeCell ref="U1:U2"/>
    <mergeCell ref="V1:V2"/>
    <mergeCell ref="X1:AK1"/>
    <mergeCell ref="N1:O1"/>
    <mergeCell ref="Q1:R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0B65F-9C8B-42E4-828C-4EAA1162298A}">
  <dimension ref="A1:AK154"/>
  <sheetViews>
    <sheetView zoomScale="55" zoomScaleNormal="5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X3" sqref="X3"/>
    </sheetView>
  </sheetViews>
  <sheetFormatPr defaultRowHeight="15" x14ac:dyDescent="0.25"/>
  <cols>
    <col min="1" max="1" width="142.140625" style="65" customWidth="1"/>
    <col min="2" max="2" width="14" style="62" customWidth="1"/>
    <col min="3" max="3" width="14" style="64" customWidth="1"/>
    <col min="4" max="15" width="14" style="62" customWidth="1"/>
    <col min="16" max="16" width="20.28515625" style="63" customWidth="1"/>
    <col min="17" max="18" width="14" style="62" customWidth="1"/>
    <col min="19" max="20" width="22.42578125" style="62" customWidth="1"/>
    <col min="21" max="21" width="16.7109375" style="62" customWidth="1"/>
    <col min="22" max="22" width="16.5703125" style="62" customWidth="1"/>
    <col min="23" max="23" width="13.85546875" style="122" customWidth="1"/>
    <col min="24" max="33" width="13.85546875" style="62" customWidth="1"/>
    <col min="34" max="37" width="12.28515625" style="62" customWidth="1"/>
    <col min="38" max="16384" width="9.140625" style="62"/>
  </cols>
  <sheetData>
    <row r="1" spans="1:37" ht="60" x14ac:dyDescent="0.25">
      <c r="A1" s="104" t="s">
        <v>163</v>
      </c>
      <c r="B1" s="168" t="s">
        <v>7</v>
      </c>
      <c r="C1" s="162"/>
      <c r="D1" s="162" t="s">
        <v>4</v>
      </c>
      <c r="E1" s="162"/>
      <c r="F1" s="162" t="s">
        <v>203</v>
      </c>
      <c r="G1" s="162"/>
      <c r="H1" s="162" t="s">
        <v>1</v>
      </c>
      <c r="I1" s="162"/>
      <c r="J1" s="162" t="s">
        <v>0</v>
      </c>
      <c r="K1" s="162"/>
      <c r="L1" s="162" t="s">
        <v>3</v>
      </c>
      <c r="M1" s="162"/>
      <c r="N1" s="162" t="s">
        <v>2</v>
      </c>
      <c r="O1" s="162"/>
      <c r="P1" s="105" t="s">
        <v>71</v>
      </c>
      <c r="Q1" s="162" t="s">
        <v>8</v>
      </c>
      <c r="R1" s="162"/>
      <c r="S1" s="103" t="s">
        <v>74</v>
      </c>
      <c r="T1" s="161" t="s">
        <v>349</v>
      </c>
      <c r="U1" s="162" t="s">
        <v>348</v>
      </c>
      <c r="V1" s="162" t="s">
        <v>347</v>
      </c>
      <c r="X1" s="163" t="s">
        <v>194</v>
      </c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</row>
    <row r="2" spans="1:37" ht="60" x14ac:dyDescent="0.25">
      <c r="A2" s="104" t="s">
        <v>6</v>
      </c>
      <c r="B2" s="102" t="s">
        <v>72</v>
      </c>
      <c r="C2" s="103" t="s">
        <v>73</v>
      </c>
      <c r="D2" s="102" t="s">
        <v>72</v>
      </c>
      <c r="E2" s="103" t="s">
        <v>73</v>
      </c>
      <c r="F2" s="102" t="s">
        <v>72</v>
      </c>
      <c r="G2" s="103" t="s">
        <v>73</v>
      </c>
      <c r="H2" s="102" t="s">
        <v>72</v>
      </c>
      <c r="I2" s="103" t="s">
        <v>73</v>
      </c>
      <c r="J2" s="102" t="s">
        <v>72</v>
      </c>
      <c r="K2" s="103" t="s">
        <v>73</v>
      </c>
      <c r="L2" s="102" t="s">
        <v>72</v>
      </c>
      <c r="M2" s="103" t="s">
        <v>73</v>
      </c>
      <c r="N2" s="102" t="s">
        <v>72</v>
      </c>
      <c r="O2" s="103" t="s">
        <v>73</v>
      </c>
      <c r="P2" s="101" t="s">
        <v>5</v>
      </c>
      <c r="Q2" s="102" t="s">
        <v>72</v>
      </c>
      <c r="R2" s="101" t="s">
        <v>73</v>
      </c>
      <c r="S2" s="100" t="s">
        <v>75</v>
      </c>
      <c r="T2" s="161"/>
      <c r="U2" s="162"/>
      <c r="V2" s="162"/>
      <c r="W2" s="99" t="s">
        <v>171</v>
      </c>
      <c r="X2" s="98">
        <v>2019</v>
      </c>
      <c r="Y2" s="40">
        <v>2020</v>
      </c>
      <c r="Z2" s="40">
        <v>2021</v>
      </c>
      <c r="AA2" s="40">
        <v>2022</v>
      </c>
      <c r="AB2" s="40">
        <v>2023</v>
      </c>
      <c r="AC2" s="40">
        <v>2024</v>
      </c>
      <c r="AD2" s="40">
        <v>2025</v>
      </c>
      <c r="AE2" s="40">
        <v>2026</v>
      </c>
      <c r="AF2" s="40">
        <v>2027</v>
      </c>
      <c r="AG2" s="40">
        <v>2028</v>
      </c>
      <c r="AH2" s="40">
        <v>2029</v>
      </c>
      <c r="AI2" s="40">
        <v>2030</v>
      </c>
      <c r="AJ2" s="40">
        <v>2031</v>
      </c>
      <c r="AK2" s="40">
        <v>2032</v>
      </c>
    </row>
    <row r="3" spans="1:37" x14ac:dyDescent="0.25">
      <c r="A3" s="108" t="s">
        <v>346</v>
      </c>
      <c r="B3" s="97"/>
      <c r="C3" s="73"/>
      <c r="D3" s="97"/>
      <c r="E3" s="73"/>
      <c r="F3" s="97"/>
      <c r="G3" s="73"/>
      <c r="H3" s="97"/>
      <c r="I3" s="73"/>
      <c r="J3" s="97"/>
      <c r="K3" s="73"/>
      <c r="L3" s="97"/>
      <c r="M3" s="73"/>
      <c r="N3" s="97"/>
      <c r="O3" s="73"/>
      <c r="P3" s="73"/>
      <c r="Q3" s="72"/>
      <c r="R3" s="72"/>
      <c r="S3" s="73"/>
      <c r="T3" s="72"/>
      <c r="U3" s="72"/>
      <c r="V3" s="72"/>
      <c r="W3" s="71"/>
      <c r="X3" s="39">
        <f>'Αγορά 3α_Summary'!X3</f>
        <v>2.5000000000000001E-3</v>
      </c>
      <c r="Y3" s="39">
        <f>'Αγορά 3α_Summary'!Y3</f>
        <v>-1.2500000000000001E-2</v>
      </c>
      <c r="Z3" s="39">
        <f>'Αγορά 3α_Summary'!Z3</f>
        <v>1.24E-2</v>
      </c>
      <c r="AA3" s="39">
        <f>'Αγορά 3α_Summary'!AA3</f>
        <v>9.6500000000000002E-2</v>
      </c>
      <c r="AB3" s="39">
        <f>'Αγορά 3α_Summary'!AB3</f>
        <v>3.4599999999999999E-2</v>
      </c>
      <c r="AC3" s="39">
        <f>'Αγορά 3α_Summary'!AC3</f>
        <v>2.7400000000000001E-2</v>
      </c>
      <c r="AD3" s="39">
        <f>'Αγορά 3α_Summary'!AD3</f>
        <v>2.4799999999999999E-2</v>
      </c>
      <c r="AE3" s="39">
        <f>'Αγορά 3α_Summary'!AE3</f>
        <v>2.5000000000000001E-2</v>
      </c>
      <c r="AF3" s="39">
        <f>'Αγορά 3α_Summary'!AF3</f>
        <v>2.5999999999999999E-2</v>
      </c>
      <c r="AG3" s="39">
        <f>'Αγορά 3α_Summary'!AG3</f>
        <v>2.1000000000000001E-2</v>
      </c>
      <c r="AH3" s="39">
        <f>'Αγορά 3α_Summary'!AH3</f>
        <v>0.02</v>
      </c>
      <c r="AI3" s="39">
        <f>'Αγορά 3α_Summary'!AI3</f>
        <v>0.02</v>
      </c>
      <c r="AJ3" s="39">
        <f>'Αγορά 3α_Summary'!AJ3</f>
        <v>0.02</v>
      </c>
      <c r="AK3" s="39">
        <f>'Αγορά 3α_Summary'!AK3</f>
        <v>0.02</v>
      </c>
    </row>
    <row r="4" spans="1:37" x14ac:dyDescent="0.25">
      <c r="A4" s="111" t="s">
        <v>345</v>
      </c>
      <c r="B4" s="72"/>
      <c r="C4" s="73"/>
      <c r="D4" s="72"/>
      <c r="E4" s="73"/>
      <c r="F4" s="72"/>
      <c r="G4" s="73"/>
      <c r="H4" s="72"/>
      <c r="I4" s="73"/>
      <c r="J4" s="72"/>
      <c r="K4" s="73"/>
      <c r="L4" s="72"/>
      <c r="M4" s="73"/>
      <c r="N4" s="72"/>
      <c r="O4" s="73"/>
      <c r="P4" s="73"/>
      <c r="Q4" s="72"/>
      <c r="R4" s="72"/>
      <c r="S4" s="73"/>
      <c r="T4" s="72"/>
      <c r="U4" s="72"/>
      <c r="V4" s="72"/>
      <c r="W4" s="71"/>
      <c r="X4" s="12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</row>
    <row r="5" spans="1:37" ht="15.75" x14ac:dyDescent="0.25">
      <c r="A5" s="139" t="s">
        <v>344</v>
      </c>
      <c r="B5" s="80">
        <v>253</v>
      </c>
      <c r="C5" s="70">
        <f>Parameters!$D$17</f>
        <v>0.26</v>
      </c>
      <c r="D5" s="80"/>
      <c r="E5" s="70"/>
      <c r="F5" s="80">
        <v>1050</v>
      </c>
      <c r="G5" s="70">
        <f>Parameters!$D$21</f>
        <v>0.33</v>
      </c>
      <c r="H5" s="80"/>
      <c r="I5" s="70"/>
      <c r="J5" s="80">
        <v>10998</v>
      </c>
      <c r="K5" s="70">
        <f>Parameters!$D$25</f>
        <v>0.28999999999999998</v>
      </c>
      <c r="L5" s="80">
        <v>390</v>
      </c>
      <c r="M5" s="70">
        <f>Parameters!$D$27</f>
        <v>0.28999999999999998</v>
      </c>
      <c r="N5" s="80">
        <v>410</v>
      </c>
      <c r="O5" s="70">
        <f>Parameters!$D$29</f>
        <v>0.28999999999999998</v>
      </c>
      <c r="P5" s="79"/>
      <c r="Q5" s="80"/>
      <c r="R5" s="79"/>
      <c r="S5" s="90">
        <v>0.5</v>
      </c>
      <c r="T5" s="83"/>
      <c r="U5" s="75"/>
      <c r="V5" s="67"/>
      <c r="W5" s="74">
        <f>IF((B5*C5+D5*E5+F5*G5+H5*I5+J5*K5+L5*M5+N5*O5+P5+Q5*R5)=0,"",
                          ((B5*C5+D5*E5+F5*G5+H5*I5+J5*K5+L5*M5+N5*O5)*IF(U5&gt;0,U5,1)+P5+IF(Q5=0,1,Q5)*R5)*(1+Overhead_Common)*IF(V5&gt;0,V5,1))</f>
        <v>4217.07</v>
      </c>
      <c r="X5" s="112">
        <f>W5</f>
        <v>4217.07</v>
      </c>
      <c r="Y5" s="112">
        <f t="shared" ref="Y5:AG5" si="0">X5*(1+X$3)</f>
        <v>4227.6126749999994</v>
      </c>
      <c r="Z5" s="112">
        <f t="shared" si="0"/>
        <v>4174.7675165624996</v>
      </c>
      <c r="AA5" s="112">
        <f t="shared" si="0"/>
        <v>4226.5346337678748</v>
      </c>
      <c r="AB5" s="112">
        <f t="shared" si="0"/>
        <v>4634.3952259264752</v>
      </c>
      <c r="AC5" s="112">
        <f t="shared" si="0"/>
        <v>4794.7453007435306</v>
      </c>
      <c r="AD5" s="112">
        <f t="shared" si="0"/>
        <v>4926.1213219839037</v>
      </c>
      <c r="AE5" s="112">
        <f t="shared" si="0"/>
        <v>5048.2891307691043</v>
      </c>
      <c r="AF5" s="112">
        <f t="shared" si="0"/>
        <v>5174.4963590383313</v>
      </c>
      <c r="AG5" s="112">
        <f t="shared" si="0"/>
        <v>5309.0332643733282</v>
      </c>
      <c r="AH5" s="112">
        <f t="shared" ref="AH5:AH8" si="1">AG5*(1+AG$3)</f>
        <v>5420.5229629251671</v>
      </c>
      <c r="AI5" s="112">
        <f t="shared" ref="AI5:AI8" si="2">AH5*(1+AH$3)</f>
        <v>5528.9334221836707</v>
      </c>
      <c r="AJ5" s="112">
        <f t="shared" ref="AJ5:AJ8" si="3">AI5*(1+AI$3)</f>
        <v>5639.5120906273442</v>
      </c>
      <c r="AK5" s="112">
        <f t="shared" ref="AK5:AK8" si="4">AJ5*(1+AJ$3)</f>
        <v>5752.302332439891</v>
      </c>
    </row>
    <row r="6" spans="1:37" ht="45" x14ac:dyDescent="0.25">
      <c r="A6" s="139" t="s">
        <v>343</v>
      </c>
      <c r="B6" s="80">
        <v>75</v>
      </c>
      <c r="C6" s="70">
        <f>Parameters!$D$17</f>
        <v>0.26</v>
      </c>
      <c r="D6" s="80">
        <v>510</v>
      </c>
      <c r="E6" s="70">
        <f>Parameters!$D$19</f>
        <v>0.31</v>
      </c>
      <c r="F6" s="80">
        <v>60</v>
      </c>
      <c r="G6" s="70">
        <f>Parameters!$D$21</f>
        <v>0.33</v>
      </c>
      <c r="H6" s="80">
        <v>132</v>
      </c>
      <c r="I6" s="70">
        <f>Parameters!$D$23</f>
        <v>0.28999999999999998</v>
      </c>
      <c r="J6" s="80">
        <v>5652</v>
      </c>
      <c r="K6" s="70">
        <f>Parameters!$D$25</f>
        <v>0.28999999999999998</v>
      </c>
      <c r="L6" s="80"/>
      <c r="M6" s="70"/>
      <c r="N6" s="80">
        <v>30</v>
      </c>
      <c r="O6" s="70">
        <f>Parameters!$D$29</f>
        <v>0.28999999999999998</v>
      </c>
      <c r="P6" s="79">
        <v>363.68571428571425</v>
      </c>
      <c r="Q6" s="80"/>
      <c r="R6" s="79">
        <v>62.167917867401535</v>
      </c>
      <c r="S6" s="90">
        <v>0.5</v>
      </c>
      <c r="T6" s="96" t="s">
        <v>319</v>
      </c>
      <c r="U6" s="76">
        <f>1/Parameters!$B$9</f>
        <v>0.19047619047619047</v>
      </c>
      <c r="V6" s="67"/>
      <c r="W6" s="74">
        <f>IF((B6*C6+D6*E6+F6*G6+H6*I6+J6*K6+L6*M6+N6*O6+P6+Q6*R6)=0,"",
                          ((B6*C6+D6*E6+F6*G6+H6*I6+J6*K6+L6*M6+N6*O6)*IF(U6&gt;0,U6,1)+P6+IF(Q6=0,1,Q6)*R6)*(1+Overhead_Common)*IF(V6&gt;0,V6,1))</f>
        <v>863.06870965414168</v>
      </c>
      <c r="X6" s="112">
        <f>W6</f>
        <v>863.06870965414168</v>
      </c>
      <c r="Y6" s="112">
        <f t="shared" ref="Y6:AG6" si="5">X6*(1+X$3)</f>
        <v>865.22638142827702</v>
      </c>
      <c r="Z6" s="112">
        <f t="shared" si="5"/>
        <v>854.4110516604236</v>
      </c>
      <c r="AA6" s="112">
        <f t="shared" si="5"/>
        <v>865.00574870101286</v>
      </c>
      <c r="AB6" s="112">
        <f t="shared" si="5"/>
        <v>948.47880345066062</v>
      </c>
      <c r="AC6" s="112">
        <f t="shared" si="5"/>
        <v>981.29617005005343</v>
      </c>
      <c r="AD6" s="112">
        <f t="shared" si="5"/>
        <v>1008.183685109425</v>
      </c>
      <c r="AE6" s="112">
        <f t="shared" si="5"/>
        <v>1033.1866405001388</v>
      </c>
      <c r="AF6" s="112">
        <f t="shared" si="5"/>
        <v>1059.0163065126421</v>
      </c>
      <c r="AG6" s="112">
        <f t="shared" si="5"/>
        <v>1086.550730481971</v>
      </c>
      <c r="AH6" s="112">
        <f t="shared" si="1"/>
        <v>1109.3682958220923</v>
      </c>
      <c r="AI6" s="112">
        <f t="shared" si="2"/>
        <v>1131.5556617385341</v>
      </c>
      <c r="AJ6" s="112">
        <f t="shared" si="3"/>
        <v>1154.1867749733049</v>
      </c>
      <c r="AK6" s="112">
        <f t="shared" si="4"/>
        <v>1177.2705104727711</v>
      </c>
    </row>
    <row r="7" spans="1:37" ht="15.75" x14ac:dyDescent="0.25">
      <c r="A7" s="139" t="s">
        <v>342</v>
      </c>
      <c r="B7" s="80">
        <v>253</v>
      </c>
      <c r="C7" s="70">
        <f>Parameters!$D$17</f>
        <v>0.26</v>
      </c>
      <c r="D7" s="80"/>
      <c r="E7" s="70"/>
      <c r="F7" s="80">
        <v>459</v>
      </c>
      <c r="G7" s="70">
        <f>Parameters!$D$21</f>
        <v>0.33</v>
      </c>
      <c r="H7" s="80">
        <v>180</v>
      </c>
      <c r="I7" s="70">
        <f>Parameters!$D$23</f>
        <v>0.28999999999999998</v>
      </c>
      <c r="J7" s="80">
        <v>1470</v>
      </c>
      <c r="K7" s="70">
        <f>Parameters!$D$25</f>
        <v>0.28999999999999998</v>
      </c>
      <c r="L7" s="80">
        <v>158</v>
      </c>
      <c r="M7" s="70">
        <f>Parameters!$D$27</f>
        <v>0.28999999999999998</v>
      </c>
      <c r="N7" s="80">
        <v>302</v>
      </c>
      <c r="O7" s="70">
        <f>Parameters!$D$29</f>
        <v>0.28999999999999998</v>
      </c>
      <c r="P7" s="79"/>
      <c r="Q7" s="80"/>
      <c r="R7" s="79"/>
      <c r="S7" s="90">
        <v>0.5</v>
      </c>
      <c r="T7" s="83"/>
      <c r="U7" s="75"/>
      <c r="V7" s="67"/>
      <c r="W7" s="74">
        <f>IF((B7*C7+D7*E7+F7*G7+H7*I7+J7*K7+L7*M7+N7*O7+P7+Q7*R7)=0,"",
                          ((B7*C7+D7*E7+F7*G7+H7*I7+J7*K7+L7*M7+N7*O7)*IF(U7&gt;0,U7,1)+P7+IF(Q7=0,1,Q7)*R7)*(1+Overhead_Common)*IF(V7&gt;0,V7,1))</f>
        <v>912.06500000000017</v>
      </c>
      <c r="X7" s="112">
        <f>W7</f>
        <v>912.06500000000017</v>
      </c>
      <c r="Y7" s="112">
        <f t="shared" ref="Y7:AG7" si="6">X7*(1+X$3)</f>
        <v>914.34516250000013</v>
      </c>
      <c r="Z7" s="112">
        <f t="shared" si="6"/>
        <v>902.9158479687502</v>
      </c>
      <c r="AA7" s="112">
        <f t="shared" si="6"/>
        <v>914.11200448356271</v>
      </c>
      <c r="AB7" s="112">
        <f t="shared" si="6"/>
        <v>1002.3238129162265</v>
      </c>
      <c r="AC7" s="112">
        <f t="shared" si="6"/>
        <v>1037.004216843128</v>
      </c>
      <c r="AD7" s="112">
        <f t="shared" si="6"/>
        <v>1065.4181323846299</v>
      </c>
      <c r="AE7" s="112">
        <f t="shared" si="6"/>
        <v>1091.8405020677685</v>
      </c>
      <c r="AF7" s="112">
        <f t="shared" si="6"/>
        <v>1119.1365146194626</v>
      </c>
      <c r="AG7" s="112">
        <f t="shared" si="6"/>
        <v>1148.2340639995687</v>
      </c>
      <c r="AH7" s="112">
        <f t="shared" si="1"/>
        <v>1172.3469793435595</v>
      </c>
      <c r="AI7" s="112">
        <f t="shared" si="2"/>
        <v>1195.7939189304307</v>
      </c>
      <c r="AJ7" s="112">
        <f t="shared" si="3"/>
        <v>1219.7097973090392</v>
      </c>
      <c r="AK7" s="112">
        <f t="shared" si="4"/>
        <v>1244.1039932552201</v>
      </c>
    </row>
    <row r="8" spans="1:37" ht="15.75" x14ac:dyDescent="0.25">
      <c r="A8" s="139" t="s">
        <v>341</v>
      </c>
      <c r="B8" s="80">
        <v>253</v>
      </c>
      <c r="C8" s="70">
        <f>Parameters!$D$17</f>
        <v>0.26</v>
      </c>
      <c r="D8" s="80"/>
      <c r="E8" s="70"/>
      <c r="F8" s="80">
        <v>420</v>
      </c>
      <c r="G8" s="70">
        <f>Parameters!$D$21</f>
        <v>0.33</v>
      </c>
      <c r="H8" s="80"/>
      <c r="I8" s="70"/>
      <c r="J8" s="80">
        <v>1260</v>
      </c>
      <c r="K8" s="70">
        <f>Parameters!$D$25</f>
        <v>0.28999999999999998</v>
      </c>
      <c r="L8" s="80">
        <v>480</v>
      </c>
      <c r="M8" s="70">
        <f>Parameters!$D$27</f>
        <v>0.28999999999999998</v>
      </c>
      <c r="N8" s="80">
        <v>170</v>
      </c>
      <c r="O8" s="70">
        <f>Parameters!$D$29</f>
        <v>0.28999999999999998</v>
      </c>
      <c r="P8" s="79"/>
      <c r="Q8" s="80"/>
      <c r="R8" s="79"/>
      <c r="S8" s="90">
        <v>0.5</v>
      </c>
      <c r="T8" s="83"/>
      <c r="U8" s="75"/>
      <c r="V8" s="67"/>
      <c r="W8" s="74">
        <f>IF((B8*C8+D8*E8+F8*G8+H8*I8+J8*K8+L8*M8+N8*O8+P8+Q8*R8)=0,"",
                          ((B8*C8+D8*E8+F8*G8+H8*I8+J8*K8+L8*M8+N8*O8)*IF(U8&gt;0,U8,1)+P8+IF(Q8=0,1,Q8)*R8)*(1+Overhead_Common)*IF(V8&gt;0,V8,1))</f>
        <v>834.10800000000006</v>
      </c>
      <c r="X8" s="112">
        <f>W8</f>
        <v>834.10800000000006</v>
      </c>
      <c r="Y8" s="112">
        <f t="shared" ref="Y8:AG8" si="7">X8*(1+X$3)</f>
        <v>836.19326999999998</v>
      </c>
      <c r="Z8" s="112">
        <f t="shared" si="7"/>
        <v>825.74085412500006</v>
      </c>
      <c r="AA8" s="112">
        <f t="shared" si="7"/>
        <v>835.98004071615003</v>
      </c>
      <c r="AB8" s="112">
        <f t="shared" si="7"/>
        <v>916.65211464525851</v>
      </c>
      <c r="AC8" s="112">
        <f t="shared" si="7"/>
        <v>948.3682778119844</v>
      </c>
      <c r="AD8" s="112">
        <f t="shared" si="7"/>
        <v>974.35356862403285</v>
      </c>
      <c r="AE8" s="112">
        <f t="shared" si="7"/>
        <v>998.5175371259088</v>
      </c>
      <c r="AF8" s="112">
        <f t="shared" si="7"/>
        <v>1023.4804755540564</v>
      </c>
      <c r="AG8" s="112">
        <f t="shared" si="7"/>
        <v>1050.090967918462</v>
      </c>
      <c r="AH8" s="112">
        <f t="shared" si="1"/>
        <v>1072.1428782447495</v>
      </c>
      <c r="AI8" s="112">
        <f t="shared" si="2"/>
        <v>1093.5857358096446</v>
      </c>
      <c r="AJ8" s="112">
        <f t="shared" si="3"/>
        <v>1115.4574505258374</v>
      </c>
      <c r="AK8" s="112">
        <f t="shared" si="4"/>
        <v>1137.7665995363543</v>
      </c>
    </row>
    <row r="9" spans="1:37" ht="15.75" x14ac:dyDescent="0.25">
      <c r="A9" s="140" t="s">
        <v>340</v>
      </c>
      <c r="B9" s="72"/>
      <c r="C9" s="73"/>
      <c r="D9" s="72"/>
      <c r="E9" s="73"/>
      <c r="F9" s="72"/>
      <c r="G9" s="73"/>
      <c r="H9" s="72"/>
      <c r="I9" s="73"/>
      <c r="J9" s="72"/>
      <c r="K9" s="73"/>
      <c r="L9" s="72"/>
      <c r="M9" s="73"/>
      <c r="N9" s="72"/>
      <c r="O9" s="73"/>
      <c r="P9" s="73"/>
      <c r="Q9" s="72"/>
      <c r="R9" s="72"/>
      <c r="S9" s="73"/>
      <c r="T9" s="72"/>
      <c r="U9" s="72"/>
      <c r="V9" s="72"/>
      <c r="W9" s="71"/>
      <c r="X9" s="12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</row>
    <row r="10" spans="1:37" ht="15.75" x14ac:dyDescent="0.25">
      <c r="A10" s="141" t="s">
        <v>339</v>
      </c>
      <c r="B10" s="80">
        <v>253</v>
      </c>
      <c r="C10" s="70">
        <f>Parameters!$D$17</f>
        <v>0.26</v>
      </c>
      <c r="D10" s="80"/>
      <c r="E10" s="70"/>
      <c r="F10" s="80">
        <v>1050</v>
      </c>
      <c r="G10" s="70">
        <f>Parameters!$D$21</f>
        <v>0.33</v>
      </c>
      <c r="H10" s="80"/>
      <c r="I10" s="70"/>
      <c r="J10" s="80">
        <v>10998</v>
      </c>
      <c r="K10" s="70">
        <f>Parameters!$D$25</f>
        <v>0.28999999999999998</v>
      </c>
      <c r="L10" s="80">
        <v>390</v>
      </c>
      <c r="M10" s="70">
        <f>Parameters!$D$27</f>
        <v>0.28999999999999998</v>
      </c>
      <c r="N10" s="80">
        <v>410</v>
      </c>
      <c r="O10" s="70">
        <f>Parameters!$D$29</f>
        <v>0.28999999999999998</v>
      </c>
      <c r="P10" s="79"/>
      <c r="Q10" s="80"/>
      <c r="R10" s="79"/>
      <c r="S10" s="90">
        <v>0.5</v>
      </c>
      <c r="T10" s="83"/>
      <c r="U10" s="75"/>
      <c r="V10" s="67"/>
      <c r="W10" s="74">
        <f>IF((B10*C10+D10*E10+F10*G10+H10*I10+J10*K10+L10*M10+N10*O10+P10+Q10*R10)=0,"",
                          ((B10*C10+D10*E10+F10*G10+H10*I10+J10*K10+L10*M10+N10*O10)*IF(U10&gt;0,U10,1)+P10+IF(Q10=0,1,Q10)*R10)*(1+Overhead_Common)*IF(V10&gt;0,V10,1))</f>
        <v>4217.07</v>
      </c>
      <c r="X10" s="112">
        <f>W10</f>
        <v>4217.07</v>
      </c>
      <c r="Y10" s="112">
        <f t="shared" ref="Y10:AG10" si="8">X10*(1+X$3)</f>
        <v>4227.6126749999994</v>
      </c>
      <c r="Z10" s="112">
        <f t="shared" si="8"/>
        <v>4174.7675165624996</v>
      </c>
      <c r="AA10" s="112">
        <f t="shared" si="8"/>
        <v>4226.5346337678748</v>
      </c>
      <c r="AB10" s="112">
        <f t="shared" si="8"/>
        <v>4634.3952259264752</v>
      </c>
      <c r="AC10" s="112">
        <f t="shared" si="8"/>
        <v>4794.7453007435306</v>
      </c>
      <c r="AD10" s="112">
        <f t="shared" si="8"/>
        <v>4926.1213219839037</v>
      </c>
      <c r="AE10" s="112">
        <f t="shared" si="8"/>
        <v>5048.2891307691043</v>
      </c>
      <c r="AF10" s="112">
        <f t="shared" si="8"/>
        <v>5174.4963590383313</v>
      </c>
      <c r="AG10" s="112">
        <f t="shared" si="8"/>
        <v>5309.0332643733282</v>
      </c>
      <c r="AH10" s="112">
        <f t="shared" ref="AH10:AH13" si="9">AG10*(1+AG$3)</f>
        <v>5420.5229629251671</v>
      </c>
      <c r="AI10" s="112">
        <f t="shared" ref="AI10:AI13" si="10">AH10*(1+AH$3)</f>
        <v>5528.9334221836707</v>
      </c>
      <c r="AJ10" s="112">
        <f t="shared" ref="AJ10:AJ13" si="11">AI10*(1+AI$3)</f>
        <v>5639.5120906273442</v>
      </c>
      <c r="AK10" s="112">
        <f t="shared" ref="AK10:AK13" si="12">AJ10*(1+AJ$3)</f>
        <v>5752.302332439891</v>
      </c>
    </row>
    <row r="11" spans="1:37" ht="45" x14ac:dyDescent="0.25">
      <c r="A11" s="141" t="s">
        <v>338</v>
      </c>
      <c r="B11" s="80">
        <v>75</v>
      </c>
      <c r="C11" s="70">
        <f>Parameters!$D$17</f>
        <v>0.26</v>
      </c>
      <c r="D11" s="80">
        <v>510</v>
      </c>
      <c r="E11" s="70">
        <f>Parameters!$D$19</f>
        <v>0.31</v>
      </c>
      <c r="F11" s="80">
        <v>60</v>
      </c>
      <c r="G11" s="70">
        <f>Parameters!$D$21</f>
        <v>0.33</v>
      </c>
      <c r="H11" s="80">
        <v>132</v>
      </c>
      <c r="I11" s="70">
        <f>Parameters!$D$23</f>
        <v>0.28999999999999998</v>
      </c>
      <c r="J11" s="80">
        <v>5652</v>
      </c>
      <c r="K11" s="70">
        <f>Parameters!$D$25</f>
        <v>0.28999999999999998</v>
      </c>
      <c r="L11" s="80"/>
      <c r="M11" s="70"/>
      <c r="N11" s="80">
        <v>30</v>
      </c>
      <c r="O11" s="70">
        <f>Parameters!$D$29</f>
        <v>0.28999999999999998</v>
      </c>
      <c r="P11" s="79">
        <v>363.68571428571425</v>
      </c>
      <c r="Q11" s="80"/>
      <c r="R11" s="79">
        <v>62.167917867401535</v>
      </c>
      <c r="S11" s="90">
        <v>0.5</v>
      </c>
      <c r="T11" s="96" t="s">
        <v>319</v>
      </c>
      <c r="U11" s="76">
        <f>1/Parameters!$B$9</f>
        <v>0.19047619047619047</v>
      </c>
      <c r="V11" s="67"/>
      <c r="W11" s="74">
        <f>IF((B11*C11+D11*E11+F11*G11+H11*I11+J11*K11+L11*M11+N11*O11+P11+Q11*R11)=0,"",
                          ((B11*C11+D11*E11+F11*G11+H11*I11+J11*K11+L11*M11+N11*O11)*IF(U11&gt;0,U11,1)+P11+IF(Q11=0,1,Q11)*R11)*(1+Overhead_Common)*IF(V11&gt;0,V11,1))</f>
        <v>863.06870965414168</v>
      </c>
      <c r="X11" s="112">
        <f>W11</f>
        <v>863.06870965414168</v>
      </c>
      <c r="Y11" s="112">
        <f t="shared" ref="Y11:AG11" si="13">X11*(1+X$3)</f>
        <v>865.22638142827702</v>
      </c>
      <c r="Z11" s="112">
        <f t="shared" si="13"/>
        <v>854.4110516604236</v>
      </c>
      <c r="AA11" s="112">
        <f t="shared" si="13"/>
        <v>865.00574870101286</v>
      </c>
      <c r="AB11" s="112">
        <f t="shared" si="13"/>
        <v>948.47880345066062</v>
      </c>
      <c r="AC11" s="112">
        <f t="shared" si="13"/>
        <v>981.29617005005343</v>
      </c>
      <c r="AD11" s="112">
        <f t="shared" si="13"/>
        <v>1008.183685109425</v>
      </c>
      <c r="AE11" s="112">
        <f t="shared" si="13"/>
        <v>1033.1866405001388</v>
      </c>
      <c r="AF11" s="112">
        <f t="shared" si="13"/>
        <v>1059.0163065126421</v>
      </c>
      <c r="AG11" s="112">
        <f t="shared" si="13"/>
        <v>1086.550730481971</v>
      </c>
      <c r="AH11" s="112">
        <f t="shared" si="9"/>
        <v>1109.3682958220923</v>
      </c>
      <c r="AI11" s="112">
        <f t="shared" si="10"/>
        <v>1131.5556617385341</v>
      </c>
      <c r="AJ11" s="112">
        <f t="shared" si="11"/>
        <v>1154.1867749733049</v>
      </c>
      <c r="AK11" s="112">
        <f t="shared" si="12"/>
        <v>1177.2705104727711</v>
      </c>
    </row>
    <row r="12" spans="1:37" ht="15.75" x14ac:dyDescent="0.25">
      <c r="A12" s="141" t="s">
        <v>337</v>
      </c>
      <c r="B12" s="80">
        <v>253</v>
      </c>
      <c r="C12" s="70">
        <f>Parameters!$D$17</f>
        <v>0.26</v>
      </c>
      <c r="D12" s="80"/>
      <c r="E12" s="70"/>
      <c r="F12" s="80">
        <v>459</v>
      </c>
      <c r="G12" s="70">
        <f>Parameters!$D$21</f>
        <v>0.33</v>
      </c>
      <c r="H12" s="80">
        <v>180</v>
      </c>
      <c r="I12" s="70">
        <f>Parameters!$D$23</f>
        <v>0.28999999999999998</v>
      </c>
      <c r="J12" s="80">
        <v>1470</v>
      </c>
      <c r="K12" s="70">
        <f>Parameters!$D$25</f>
        <v>0.28999999999999998</v>
      </c>
      <c r="L12" s="80">
        <v>158</v>
      </c>
      <c r="M12" s="70">
        <f>Parameters!$D$27</f>
        <v>0.28999999999999998</v>
      </c>
      <c r="N12" s="80">
        <v>302</v>
      </c>
      <c r="O12" s="70">
        <f>Parameters!$D$29</f>
        <v>0.28999999999999998</v>
      </c>
      <c r="P12" s="79"/>
      <c r="Q12" s="80"/>
      <c r="R12" s="79"/>
      <c r="S12" s="90">
        <v>0.5</v>
      </c>
      <c r="T12" s="83"/>
      <c r="U12" s="75"/>
      <c r="V12" s="67"/>
      <c r="W12" s="74">
        <f>IF((B12*C12+D12*E12+F12*G12+H12*I12+J12*K12+L12*M12+N12*O12+P12+Q12*R12)=0,"",
                          ((B12*C12+D12*E12+F12*G12+H12*I12+J12*K12+L12*M12+N12*O12)*IF(U12&gt;0,U12,1)+P12+IF(Q12=0,1,Q12)*R12)*(1+Overhead_Common)*IF(V12&gt;0,V12,1))</f>
        <v>912.06500000000017</v>
      </c>
      <c r="X12" s="112">
        <f>W12</f>
        <v>912.06500000000017</v>
      </c>
      <c r="Y12" s="112">
        <f t="shared" ref="Y12:AG12" si="14">X12*(1+X$3)</f>
        <v>914.34516250000013</v>
      </c>
      <c r="Z12" s="112">
        <f t="shared" si="14"/>
        <v>902.9158479687502</v>
      </c>
      <c r="AA12" s="112">
        <f t="shared" si="14"/>
        <v>914.11200448356271</v>
      </c>
      <c r="AB12" s="112">
        <f t="shared" si="14"/>
        <v>1002.3238129162265</v>
      </c>
      <c r="AC12" s="112">
        <f t="shared" si="14"/>
        <v>1037.004216843128</v>
      </c>
      <c r="AD12" s="112">
        <f t="shared" si="14"/>
        <v>1065.4181323846299</v>
      </c>
      <c r="AE12" s="112">
        <f t="shared" si="14"/>
        <v>1091.8405020677685</v>
      </c>
      <c r="AF12" s="112">
        <f t="shared" si="14"/>
        <v>1119.1365146194626</v>
      </c>
      <c r="AG12" s="112">
        <f t="shared" si="14"/>
        <v>1148.2340639995687</v>
      </c>
      <c r="AH12" s="112">
        <f t="shared" si="9"/>
        <v>1172.3469793435595</v>
      </c>
      <c r="AI12" s="112">
        <f t="shared" si="10"/>
        <v>1195.7939189304307</v>
      </c>
      <c r="AJ12" s="112">
        <f t="shared" si="11"/>
        <v>1219.7097973090392</v>
      </c>
      <c r="AK12" s="112">
        <f t="shared" si="12"/>
        <v>1244.1039932552201</v>
      </c>
    </row>
    <row r="13" spans="1:37" ht="15.75" x14ac:dyDescent="0.25">
      <c r="A13" s="141" t="s">
        <v>336</v>
      </c>
      <c r="B13" s="80">
        <v>253</v>
      </c>
      <c r="C13" s="70">
        <f>Parameters!$D$17</f>
        <v>0.26</v>
      </c>
      <c r="D13" s="80"/>
      <c r="E13" s="70"/>
      <c r="F13" s="80">
        <v>420</v>
      </c>
      <c r="G13" s="70">
        <f>Parameters!$D$21</f>
        <v>0.33</v>
      </c>
      <c r="H13" s="80"/>
      <c r="I13" s="70"/>
      <c r="J13" s="80">
        <v>1260</v>
      </c>
      <c r="K13" s="70">
        <f>Parameters!$D$25</f>
        <v>0.28999999999999998</v>
      </c>
      <c r="L13" s="80">
        <v>480</v>
      </c>
      <c r="M13" s="70">
        <f>Parameters!$D$27</f>
        <v>0.28999999999999998</v>
      </c>
      <c r="N13" s="80">
        <v>170</v>
      </c>
      <c r="O13" s="70">
        <f>Parameters!$D$29</f>
        <v>0.28999999999999998</v>
      </c>
      <c r="P13" s="79"/>
      <c r="Q13" s="80"/>
      <c r="R13" s="79"/>
      <c r="S13" s="90">
        <v>0.5</v>
      </c>
      <c r="T13" s="83"/>
      <c r="U13" s="75"/>
      <c r="V13" s="67"/>
      <c r="W13" s="74">
        <f>IF((B13*C13+D13*E13+F13*G13+H13*I13+J13*K13+L13*M13+N13*O13+P13+Q13*R13)=0,"",
                          ((B13*C13+D13*E13+F13*G13+H13*I13+J13*K13+L13*M13+N13*O13)*IF(U13&gt;0,U13,1)+P13+IF(Q13=0,1,Q13)*R13)*(1+Overhead_Common)*IF(V13&gt;0,V13,1))</f>
        <v>834.10800000000006</v>
      </c>
      <c r="X13" s="112">
        <f>W13</f>
        <v>834.10800000000006</v>
      </c>
      <c r="Y13" s="112">
        <f t="shared" ref="Y13:AG13" si="15">X13*(1+X$3)</f>
        <v>836.19326999999998</v>
      </c>
      <c r="Z13" s="112">
        <f t="shared" si="15"/>
        <v>825.74085412500006</v>
      </c>
      <c r="AA13" s="112">
        <f t="shared" si="15"/>
        <v>835.98004071615003</v>
      </c>
      <c r="AB13" s="112">
        <f t="shared" si="15"/>
        <v>916.65211464525851</v>
      </c>
      <c r="AC13" s="112">
        <f t="shared" si="15"/>
        <v>948.3682778119844</v>
      </c>
      <c r="AD13" s="112">
        <f t="shared" si="15"/>
        <v>974.35356862403285</v>
      </c>
      <c r="AE13" s="112">
        <f t="shared" si="15"/>
        <v>998.5175371259088</v>
      </c>
      <c r="AF13" s="112">
        <f t="shared" si="15"/>
        <v>1023.4804755540564</v>
      </c>
      <c r="AG13" s="112">
        <f t="shared" si="15"/>
        <v>1050.090967918462</v>
      </c>
      <c r="AH13" s="112">
        <f t="shared" si="9"/>
        <v>1072.1428782447495</v>
      </c>
      <c r="AI13" s="112">
        <f t="shared" si="10"/>
        <v>1093.5857358096446</v>
      </c>
      <c r="AJ13" s="112">
        <f t="shared" si="11"/>
        <v>1115.4574505258374</v>
      </c>
      <c r="AK13" s="112">
        <f t="shared" si="12"/>
        <v>1137.7665995363543</v>
      </c>
    </row>
    <row r="14" spans="1:37" ht="15.75" x14ac:dyDescent="0.25">
      <c r="A14" s="140" t="s">
        <v>335</v>
      </c>
      <c r="B14" s="72"/>
      <c r="C14" s="73"/>
      <c r="D14" s="72"/>
      <c r="E14" s="73"/>
      <c r="F14" s="72"/>
      <c r="G14" s="73"/>
      <c r="H14" s="72"/>
      <c r="I14" s="73"/>
      <c r="J14" s="72"/>
      <c r="K14" s="73"/>
      <c r="L14" s="72"/>
      <c r="M14" s="73"/>
      <c r="N14" s="72"/>
      <c r="O14" s="73"/>
      <c r="P14" s="73"/>
      <c r="Q14" s="72"/>
      <c r="R14" s="72"/>
      <c r="S14" s="73"/>
      <c r="T14" s="72"/>
      <c r="U14" s="72"/>
      <c r="V14" s="72"/>
      <c r="W14" s="71"/>
      <c r="X14" s="12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</row>
    <row r="15" spans="1:37" ht="15.75" x14ac:dyDescent="0.25">
      <c r="A15" s="141" t="s">
        <v>334</v>
      </c>
      <c r="B15" s="80">
        <v>253</v>
      </c>
      <c r="C15" s="70">
        <f>Parameters!$D$17</f>
        <v>0.26</v>
      </c>
      <c r="D15" s="80"/>
      <c r="E15" s="70"/>
      <c r="F15" s="80">
        <v>1050</v>
      </c>
      <c r="G15" s="70">
        <f>Parameters!$D$21</f>
        <v>0.33</v>
      </c>
      <c r="H15" s="80"/>
      <c r="I15" s="70"/>
      <c r="J15" s="80">
        <v>10998</v>
      </c>
      <c r="K15" s="70">
        <f>Parameters!$D$25</f>
        <v>0.28999999999999998</v>
      </c>
      <c r="L15" s="80">
        <v>390</v>
      </c>
      <c r="M15" s="70">
        <f>Parameters!$D$27</f>
        <v>0.28999999999999998</v>
      </c>
      <c r="N15" s="80">
        <v>410</v>
      </c>
      <c r="O15" s="70">
        <f>Parameters!$D$29</f>
        <v>0.28999999999999998</v>
      </c>
      <c r="P15" s="79"/>
      <c r="Q15" s="80"/>
      <c r="R15" s="79"/>
      <c r="S15" s="90">
        <v>0.5</v>
      </c>
      <c r="T15" s="83"/>
      <c r="U15" s="75"/>
      <c r="V15" s="67"/>
      <c r="W15" s="74">
        <f>IF((B15*C15+D15*E15+F15*G15+H15*I15+J15*K15+L15*M15+N15*O15+P15+Q15*R15)=0,"",
                          ((B15*C15+D15*E15+F15*G15+H15*I15+J15*K15+L15*M15+N15*O15)*IF(U15&gt;0,U15,1)+P15+IF(Q15=0,1,Q15)*R15)*(1+Overhead_Common)*IF(V15&gt;0,V15,1))</f>
        <v>4217.07</v>
      </c>
      <c r="X15" s="112">
        <f>W15</f>
        <v>4217.07</v>
      </c>
      <c r="Y15" s="112">
        <f t="shared" ref="Y15:AG15" si="16">X15*(1+X$3)</f>
        <v>4227.6126749999994</v>
      </c>
      <c r="Z15" s="112">
        <f t="shared" si="16"/>
        <v>4174.7675165624996</v>
      </c>
      <c r="AA15" s="112">
        <f t="shared" si="16"/>
        <v>4226.5346337678748</v>
      </c>
      <c r="AB15" s="112">
        <f t="shared" si="16"/>
        <v>4634.3952259264752</v>
      </c>
      <c r="AC15" s="112">
        <f t="shared" si="16"/>
        <v>4794.7453007435306</v>
      </c>
      <c r="AD15" s="112">
        <f t="shared" si="16"/>
        <v>4926.1213219839037</v>
      </c>
      <c r="AE15" s="112">
        <f t="shared" si="16"/>
        <v>5048.2891307691043</v>
      </c>
      <c r="AF15" s="112">
        <f t="shared" si="16"/>
        <v>5174.4963590383313</v>
      </c>
      <c r="AG15" s="112">
        <f t="shared" si="16"/>
        <v>5309.0332643733282</v>
      </c>
      <c r="AH15" s="112">
        <f t="shared" ref="AH15:AH18" si="17">AG15*(1+AG$3)</f>
        <v>5420.5229629251671</v>
      </c>
      <c r="AI15" s="112">
        <f t="shared" ref="AI15:AI18" si="18">AH15*(1+AH$3)</f>
        <v>5528.9334221836707</v>
      </c>
      <c r="AJ15" s="112">
        <f t="shared" ref="AJ15:AJ18" si="19">AI15*(1+AI$3)</f>
        <v>5639.5120906273442</v>
      </c>
      <c r="AK15" s="112">
        <f t="shared" ref="AK15:AK18" si="20">AJ15*(1+AJ$3)</f>
        <v>5752.302332439891</v>
      </c>
    </row>
    <row r="16" spans="1:37" ht="45" x14ac:dyDescent="0.25">
      <c r="A16" s="141" t="s">
        <v>333</v>
      </c>
      <c r="B16" s="80">
        <v>75</v>
      </c>
      <c r="C16" s="70">
        <f>Parameters!$D$17</f>
        <v>0.26</v>
      </c>
      <c r="D16" s="80">
        <v>510</v>
      </c>
      <c r="E16" s="70">
        <f>Parameters!$D$19</f>
        <v>0.31</v>
      </c>
      <c r="F16" s="80">
        <v>60</v>
      </c>
      <c r="G16" s="70">
        <f>Parameters!$D$21</f>
        <v>0.33</v>
      </c>
      <c r="H16" s="80">
        <v>132</v>
      </c>
      <c r="I16" s="70">
        <f>Parameters!$D$23</f>
        <v>0.28999999999999998</v>
      </c>
      <c r="J16" s="80">
        <v>5652</v>
      </c>
      <c r="K16" s="70">
        <f>Parameters!$D$25</f>
        <v>0.28999999999999998</v>
      </c>
      <c r="L16" s="80"/>
      <c r="M16" s="70"/>
      <c r="N16" s="80">
        <v>30</v>
      </c>
      <c r="O16" s="70">
        <f>Parameters!$D$29</f>
        <v>0.28999999999999998</v>
      </c>
      <c r="P16" s="79">
        <v>363.68571428571425</v>
      </c>
      <c r="Q16" s="80"/>
      <c r="R16" s="79">
        <v>62.167917867401535</v>
      </c>
      <c r="S16" s="90">
        <v>0.5</v>
      </c>
      <c r="T16" s="96" t="s">
        <v>319</v>
      </c>
      <c r="U16" s="76">
        <f>1/Parameters!$B$9</f>
        <v>0.19047619047619047</v>
      </c>
      <c r="V16" s="67"/>
      <c r="W16" s="74">
        <f>IF((B16*C16+D16*E16+F16*G16+H16*I16+J16*K16+L16*M16+N16*O16+P16+Q16*R16)=0,"",
                          ((B16*C16+D16*E16+F16*G16+H16*I16+J16*K16+L16*M16+N16*O16)*IF(U16&gt;0,U16,1)+P16+IF(Q16=0,1,Q16)*R16)*(1+Overhead_Common)*IF(V16&gt;0,V16,1))</f>
        <v>863.06870965414168</v>
      </c>
      <c r="X16" s="112">
        <f>W16</f>
        <v>863.06870965414168</v>
      </c>
      <c r="Y16" s="112">
        <f t="shared" ref="Y16:AG16" si="21">X16*(1+X$3)</f>
        <v>865.22638142827702</v>
      </c>
      <c r="Z16" s="112">
        <f t="shared" si="21"/>
        <v>854.4110516604236</v>
      </c>
      <c r="AA16" s="112">
        <f t="shared" si="21"/>
        <v>865.00574870101286</v>
      </c>
      <c r="AB16" s="112">
        <f t="shared" si="21"/>
        <v>948.47880345066062</v>
      </c>
      <c r="AC16" s="112">
        <f t="shared" si="21"/>
        <v>981.29617005005343</v>
      </c>
      <c r="AD16" s="112">
        <f t="shared" si="21"/>
        <v>1008.183685109425</v>
      </c>
      <c r="AE16" s="112">
        <f t="shared" si="21"/>
        <v>1033.1866405001388</v>
      </c>
      <c r="AF16" s="112">
        <f t="shared" si="21"/>
        <v>1059.0163065126421</v>
      </c>
      <c r="AG16" s="112">
        <f t="shared" si="21"/>
        <v>1086.550730481971</v>
      </c>
      <c r="AH16" s="112">
        <f t="shared" si="17"/>
        <v>1109.3682958220923</v>
      </c>
      <c r="AI16" s="112">
        <f t="shared" si="18"/>
        <v>1131.5556617385341</v>
      </c>
      <c r="AJ16" s="112">
        <f t="shared" si="19"/>
        <v>1154.1867749733049</v>
      </c>
      <c r="AK16" s="112">
        <f t="shared" si="20"/>
        <v>1177.2705104727711</v>
      </c>
    </row>
    <row r="17" spans="1:37" ht="15.75" x14ac:dyDescent="0.25">
      <c r="A17" s="141" t="s">
        <v>332</v>
      </c>
      <c r="B17" s="80">
        <v>253</v>
      </c>
      <c r="C17" s="70">
        <f>Parameters!$D$17</f>
        <v>0.26</v>
      </c>
      <c r="D17" s="80"/>
      <c r="E17" s="70"/>
      <c r="F17" s="80">
        <v>459</v>
      </c>
      <c r="G17" s="70">
        <f>Parameters!$D$21</f>
        <v>0.33</v>
      </c>
      <c r="H17" s="80">
        <v>180</v>
      </c>
      <c r="I17" s="70">
        <f>Parameters!$D$23</f>
        <v>0.28999999999999998</v>
      </c>
      <c r="J17" s="80">
        <v>1470</v>
      </c>
      <c r="K17" s="70">
        <f>Parameters!$D$25</f>
        <v>0.28999999999999998</v>
      </c>
      <c r="L17" s="80">
        <v>158</v>
      </c>
      <c r="M17" s="70">
        <f>Parameters!$D$27</f>
        <v>0.28999999999999998</v>
      </c>
      <c r="N17" s="80">
        <v>302</v>
      </c>
      <c r="O17" s="70">
        <f>Parameters!$D$29</f>
        <v>0.28999999999999998</v>
      </c>
      <c r="P17" s="79"/>
      <c r="Q17" s="80"/>
      <c r="R17" s="79"/>
      <c r="S17" s="90">
        <v>0.5</v>
      </c>
      <c r="T17" s="83"/>
      <c r="U17" s="75"/>
      <c r="V17" s="67"/>
      <c r="W17" s="74">
        <f>IF((B17*C17+D17*E17+F17*G17+H17*I17+J17*K17+L17*M17+N17*O17+P17+Q17*R17)=0,"",
                          ((B17*C17+D17*E17+F17*G17+H17*I17+J17*K17+L17*M17+N17*O17)*IF(U17&gt;0,U17,1)+P17+IF(Q17=0,1,Q17)*R17)*(1+Overhead_Common)*IF(V17&gt;0,V17,1))</f>
        <v>912.06500000000017</v>
      </c>
      <c r="X17" s="112">
        <f>W17</f>
        <v>912.06500000000017</v>
      </c>
      <c r="Y17" s="112">
        <f t="shared" ref="Y17:AG17" si="22">X17*(1+X$3)</f>
        <v>914.34516250000013</v>
      </c>
      <c r="Z17" s="112">
        <f t="shared" si="22"/>
        <v>902.9158479687502</v>
      </c>
      <c r="AA17" s="112">
        <f t="shared" si="22"/>
        <v>914.11200448356271</v>
      </c>
      <c r="AB17" s="112">
        <f t="shared" si="22"/>
        <v>1002.3238129162265</v>
      </c>
      <c r="AC17" s="112">
        <f t="shared" si="22"/>
        <v>1037.004216843128</v>
      </c>
      <c r="AD17" s="112">
        <f t="shared" si="22"/>
        <v>1065.4181323846299</v>
      </c>
      <c r="AE17" s="112">
        <f t="shared" si="22"/>
        <v>1091.8405020677685</v>
      </c>
      <c r="AF17" s="112">
        <f t="shared" si="22"/>
        <v>1119.1365146194626</v>
      </c>
      <c r="AG17" s="112">
        <f t="shared" si="22"/>
        <v>1148.2340639995687</v>
      </c>
      <c r="AH17" s="112">
        <f t="shared" si="17"/>
        <v>1172.3469793435595</v>
      </c>
      <c r="AI17" s="112">
        <f t="shared" si="18"/>
        <v>1195.7939189304307</v>
      </c>
      <c r="AJ17" s="112">
        <f t="shared" si="19"/>
        <v>1219.7097973090392</v>
      </c>
      <c r="AK17" s="112">
        <f t="shared" si="20"/>
        <v>1244.1039932552201</v>
      </c>
    </row>
    <row r="18" spans="1:37" ht="15.75" x14ac:dyDescent="0.25">
      <c r="A18" s="141" t="s">
        <v>331</v>
      </c>
      <c r="B18" s="80">
        <v>253</v>
      </c>
      <c r="C18" s="70">
        <f>Parameters!$D$17</f>
        <v>0.26</v>
      </c>
      <c r="D18" s="80"/>
      <c r="E18" s="70"/>
      <c r="F18" s="80">
        <v>420</v>
      </c>
      <c r="G18" s="70">
        <f>Parameters!$D$21</f>
        <v>0.33</v>
      </c>
      <c r="H18" s="80"/>
      <c r="I18" s="70"/>
      <c r="J18" s="80">
        <v>1260</v>
      </c>
      <c r="K18" s="70">
        <f>Parameters!$D$25</f>
        <v>0.28999999999999998</v>
      </c>
      <c r="L18" s="80">
        <v>480</v>
      </c>
      <c r="M18" s="70">
        <f>Parameters!$D$27</f>
        <v>0.28999999999999998</v>
      </c>
      <c r="N18" s="80">
        <v>170</v>
      </c>
      <c r="O18" s="70">
        <f>Parameters!$D$29</f>
        <v>0.28999999999999998</v>
      </c>
      <c r="P18" s="79"/>
      <c r="Q18" s="80"/>
      <c r="R18" s="79"/>
      <c r="S18" s="90">
        <v>0.5</v>
      </c>
      <c r="T18" s="83"/>
      <c r="U18" s="75"/>
      <c r="V18" s="67"/>
      <c r="W18" s="74">
        <f>IF((B18*C18+D18*E18+F18*G18+H18*I18+J18*K18+L18*M18+N18*O18+P18+Q18*R18)=0,"",
                          ((B18*C18+D18*E18+F18*G18+H18*I18+J18*K18+L18*M18+N18*O18)*IF(U18&gt;0,U18,1)+P18+IF(Q18=0,1,Q18)*R18)*(1+Overhead_Common)*IF(V18&gt;0,V18,1))</f>
        <v>834.10800000000006</v>
      </c>
      <c r="X18" s="112">
        <f>W18</f>
        <v>834.10800000000006</v>
      </c>
      <c r="Y18" s="112">
        <f t="shared" ref="Y18:AG18" si="23">X18*(1+X$3)</f>
        <v>836.19326999999998</v>
      </c>
      <c r="Z18" s="112">
        <f t="shared" si="23"/>
        <v>825.74085412500006</v>
      </c>
      <c r="AA18" s="112">
        <f t="shared" si="23"/>
        <v>835.98004071615003</v>
      </c>
      <c r="AB18" s="112">
        <f t="shared" si="23"/>
        <v>916.65211464525851</v>
      </c>
      <c r="AC18" s="112">
        <f t="shared" si="23"/>
        <v>948.3682778119844</v>
      </c>
      <c r="AD18" s="112">
        <f t="shared" si="23"/>
        <v>974.35356862403285</v>
      </c>
      <c r="AE18" s="112">
        <f t="shared" si="23"/>
        <v>998.5175371259088</v>
      </c>
      <c r="AF18" s="112">
        <f t="shared" si="23"/>
        <v>1023.4804755540564</v>
      </c>
      <c r="AG18" s="112">
        <f t="shared" si="23"/>
        <v>1050.090967918462</v>
      </c>
      <c r="AH18" s="112">
        <f t="shared" si="17"/>
        <v>1072.1428782447495</v>
      </c>
      <c r="AI18" s="112">
        <f t="shared" si="18"/>
        <v>1093.5857358096446</v>
      </c>
      <c r="AJ18" s="112">
        <f t="shared" si="19"/>
        <v>1115.4574505258374</v>
      </c>
      <c r="AK18" s="112">
        <f t="shared" si="20"/>
        <v>1137.7665995363543</v>
      </c>
    </row>
    <row r="19" spans="1:37" ht="15.75" x14ac:dyDescent="0.25">
      <c r="A19" s="140" t="s">
        <v>330</v>
      </c>
      <c r="B19" s="72"/>
      <c r="C19" s="73"/>
      <c r="D19" s="72"/>
      <c r="E19" s="73"/>
      <c r="F19" s="72"/>
      <c r="G19" s="73"/>
      <c r="H19" s="72"/>
      <c r="I19" s="73"/>
      <c r="J19" s="72"/>
      <c r="K19" s="73"/>
      <c r="L19" s="72"/>
      <c r="M19" s="73"/>
      <c r="N19" s="72"/>
      <c r="O19" s="73"/>
      <c r="P19" s="73"/>
      <c r="Q19" s="72"/>
      <c r="R19" s="72"/>
      <c r="S19" s="73"/>
      <c r="T19" s="72"/>
      <c r="U19" s="72"/>
      <c r="V19" s="72"/>
      <c r="W19" s="71"/>
      <c r="X19" s="12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</row>
    <row r="20" spans="1:37" ht="15.75" x14ac:dyDescent="0.25">
      <c r="A20" s="142" t="s">
        <v>329</v>
      </c>
      <c r="B20" s="80">
        <v>253</v>
      </c>
      <c r="C20" s="70">
        <f>Parameters!$D$17</f>
        <v>0.26</v>
      </c>
      <c r="D20" s="80"/>
      <c r="E20" s="70"/>
      <c r="F20" s="80">
        <v>1050</v>
      </c>
      <c r="G20" s="70">
        <f>Parameters!$D$21</f>
        <v>0.33</v>
      </c>
      <c r="H20" s="80"/>
      <c r="I20" s="70"/>
      <c r="J20" s="80">
        <v>10398</v>
      </c>
      <c r="K20" s="70">
        <f>Parameters!$D$25</f>
        <v>0.28999999999999998</v>
      </c>
      <c r="L20" s="80">
        <v>390</v>
      </c>
      <c r="M20" s="70">
        <f>Parameters!$D$27</f>
        <v>0.28999999999999998</v>
      </c>
      <c r="N20" s="80">
        <v>410</v>
      </c>
      <c r="O20" s="70">
        <f>Parameters!$D$29</f>
        <v>0.28999999999999998</v>
      </c>
      <c r="P20" s="79"/>
      <c r="Q20" s="80"/>
      <c r="R20" s="79"/>
      <c r="S20" s="90">
        <v>0.5</v>
      </c>
      <c r="T20" s="83"/>
      <c r="U20" s="75"/>
      <c r="V20" s="67"/>
      <c r="W20" s="74">
        <f>IF((B20*C20+D20*E20+F20*G20+H20*I20+J20*K20+L20*M20+N20*O20+P20+Q20*R20)=0,"",
                          ((B20*C20+D20*E20+F20*G20+H20*I20+J20*K20+L20*M20+N20*O20)*IF(U20&gt;0,U20,1)+P20+IF(Q20=0,1,Q20)*R20)*(1+Overhead_Common)*IF(V20&gt;0,V20,1))</f>
        <v>4025.67</v>
      </c>
      <c r="X20" s="112">
        <f>W20</f>
        <v>4025.67</v>
      </c>
      <c r="Y20" s="112">
        <f t="shared" ref="Y20:AG20" si="24">X20*(1+X$3)</f>
        <v>4035.7341750000001</v>
      </c>
      <c r="Z20" s="112">
        <f t="shared" si="24"/>
        <v>3985.2874978125001</v>
      </c>
      <c r="AA20" s="112">
        <f t="shared" si="24"/>
        <v>4034.705062785375</v>
      </c>
      <c r="AB20" s="112">
        <f t="shared" si="24"/>
        <v>4424.0541013441634</v>
      </c>
      <c r="AC20" s="112">
        <f t="shared" si="24"/>
        <v>4577.1263732506713</v>
      </c>
      <c r="AD20" s="112">
        <f t="shared" si="24"/>
        <v>4702.5396358777398</v>
      </c>
      <c r="AE20" s="112">
        <f t="shared" si="24"/>
        <v>4819.1626188475075</v>
      </c>
      <c r="AF20" s="112">
        <f t="shared" si="24"/>
        <v>4939.6416843186944</v>
      </c>
      <c r="AG20" s="112">
        <f t="shared" si="24"/>
        <v>5068.0723681109803</v>
      </c>
      <c r="AH20" s="112">
        <f t="shared" ref="AH20:AH23" si="25">AG20*(1+AG$3)</f>
        <v>5174.5018878413102</v>
      </c>
      <c r="AI20" s="112">
        <f t="shared" ref="AI20:AI23" si="26">AH20*(1+AH$3)</f>
        <v>5277.9919255981367</v>
      </c>
      <c r="AJ20" s="112">
        <f t="shared" ref="AJ20:AJ23" si="27">AI20*(1+AI$3)</f>
        <v>5383.5517641100996</v>
      </c>
      <c r="AK20" s="112">
        <f t="shared" ref="AK20:AK23" si="28">AJ20*(1+AJ$3)</f>
        <v>5491.2227993923016</v>
      </c>
    </row>
    <row r="21" spans="1:37" ht="30" x14ac:dyDescent="0.25">
      <c r="A21" s="142" t="s">
        <v>328</v>
      </c>
      <c r="B21" s="80"/>
      <c r="C21" s="70"/>
      <c r="D21" s="80"/>
      <c r="E21" s="70"/>
      <c r="F21" s="80"/>
      <c r="G21" s="70"/>
      <c r="H21" s="80"/>
      <c r="I21" s="70"/>
      <c r="J21" s="80">
        <v>1200</v>
      </c>
      <c r="K21" s="70">
        <f>Parameters!$D$25</f>
        <v>0.28999999999999998</v>
      </c>
      <c r="L21" s="80">
        <v>120</v>
      </c>
      <c r="M21" s="70">
        <f>Parameters!$D$27</f>
        <v>0.28999999999999998</v>
      </c>
      <c r="N21" s="80"/>
      <c r="O21" s="70"/>
      <c r="P21" s="79">
        <v>561</v>
      </c>
      <c r="Q21" s="80"/>
      <c r="R21" s="79">
        <v>166.5</v>
      </c>
      <c r="S21" s="90">
        <v>0.5</v>
      </c>
      <c r="T21" s="87" t="s">
        <v>238</v>
      </c>
      <c r="U21" s="84"/>
      <c r="V21" s="114">
        <f>1/Parameters!$B$5</f>
        <v>0.5</v>
      </c>
      <c r="W21" s="74">
        <f>IF((B21*C21+D21*E21+F21*G21+H21*I21+J21*K21+L21*M21+N21*O21+P21+Q21*R21)=0,"",
                          ((B21*C21+D21*E21+F21*G21+H21*I21+J21*K21+L21*M21+N21*O21)*IF(U21&gt;0,U21,1)+P21+IF(Q21=0,1,Q21)*R21)*(1+Overhead_Common)*IF(V21&gt;0,V21,1))</f>
        <v>610.66500000000008</v>
      </c>
      <c r="X21" s="112">
        <f>W21</f>
        <v>610.66500000000008</v>
      </c>
      <c r="Y21" s="112">
        <f t="shared" ref="Y21:AG21" si="29">X21*(1+X$3)</f>
        <v>612.19166250000001</v>
      </c>
      <c r="Z21" s="112">
        <f t="shared" si="29"/>
        <v>604.53926671875001</v>
      </c>
      <c r="AA21" s="112">
        <f t="shared" si="29"/>
        <v>612.03555362606244</v>
      </c>
      <c r="AB21" s="112">
        <f t="shared" si="29"/>
        <v>671.09698455097748</v>
      </c>
      <c r="AC21" s="112">
        <f t="shared" si="29"/>
        <v>694.31694021644125</v>
      </c>
      <c r="AD21" s="112">
        <f t="shared" si="29"/>
        <v>713.34122437837186</v>
      </c>
      <c r="AE21" s="112">
        <f t="shared" si="29"/>
        <v>731.03208674295547</v>
      </c>
      <c r="AF21" s="112">
        <f t="shared" si="29"/>
        <v>749.30788891152929</v>
      </c>
      <c r="AG21" s="112">
        <f t="shared" si="29"/>
        <v>768.78989402322907</v>
      </c>
      <c r="AH21" s="112">
        <f t="shared" si="25"/>
        <v>784.93448179771678</v>
      </c>
      <c r="AI21" s="112">
        <f t="shared" si="26"/>
        <v>800.63317143367112</v>
      </c>
      <c r="AJ21" s="112">
        <f t="shared" si="27"/>
        <v>816.6458348623446</v>
      </c>
      <c r="AK21" s="112">
        <f t="shared" si="28"/>
        <v>832.9787515595915</v>
      </c>
    </row>
    <row r="22" spans="1:37" ht="15.75" x14ac:dyDescent="0.25">
      <c r="A22" s="142" t="s">
        <v>327</v>
      </c>
      <c r="B22" s="80">
        <v>253</v>
      </c>
      <c r="C22" s="70">
        <f>Parameters!$D$17</f>
        <v>0.26</v>
      </c>
      <c r="D22" s="80"/>
      <c r="E22" s="70"/>
      <c r="F22" s="80">
        <v>459</v>
      </c>
      <c r="G22" s="70">
        <f>Parameters!$D$21</f>
        <v>0.33</v>
      </c>
      <c r="H22" s="80">
        <v>150</v>
      </c>
      <c r="I22" s="70">
        <f>Parameters!$D$23</f>
        <v>0.28999999999999998</v>
      </c>
      <c r="J22" s="80">
        <v>630</v>
      </c>
      <c r="K22" s="70">
        <f>Parameters!$D$25</f>
        <v>0.28999999999999998</v>
      </c>
      <c r="L22" s="80">
        <v>480</v>
      </c>
      <c r="M22" s="70">
        <f>Parameters!$D$27</f>
        <v>0.28999999999999998</v>
      </c>
      <c r="N22" s="80">
        <v>302</v>
      </c>
      <c r="O22" s="70">
        <f>Parameters!$D$29</f>
        <v>0.28999999999999998</v>
      </c>
      <c r="P22" s="79"/>
      <c r="Q22" s="80"/>
      <c r="R22" s="79"/>
      <c r="S22" s="90">
        <v>0.5</v>
      </c>
      <c r="T22" s="83"/>
      <c r="U22" s="75"/>
      <c r="V22" s="67"/>
      <c r="W22" s="74">
        <f>IF((B22*C22+D22*E22+F22*G22+H22*I22+J22*K22+L22*M22+N22*O22+P22+Q22*R22)=0,"",
                          ((B22*C22+D22*E22+F22*G22+H22*I22+J22*K22+L22*M22+N22*O22)*IF(U22&gt;0,U22,1)+P22+IF(Q22=0,1,Q22)*R22)*(1+Overhead_Common)*IF(V22&gt;0,V22,1))</f>
        <v>737.25300000000004</v>
      </c>
      <c r="X22" s="112">
        <f>W22</f>
        <v>737.25300000000004</v>
      </c>
      <c r="Y22" s="112">
        <f t="shared" ref="Y22:AG22" si="30">X22*(1+X$3)</f>
        <v>739.09613249999995</v>
      </c>
      <c r="Z22" s="112">
        <f t="shared" si="30"/>
        <v>729.85743084374997</v>
      </c>
      <c r="AA22" s="112">
        <f t="shared" si="30"/>
        <v>738.90766298621247</v>
      </c>
      <c r="AB22" s="112">
        <f t="shared" si="30"/>
        <v>810.212252464382</v>
      </c>
      <c r="AC22" s="112">
        <f t="shared" si="30"/>
        <v>838.24559639964957</v>
      </c>
      <c r="AD22" s="112">
        <f t="shared" si="30"/>
        <v>861.21352574100001</v>
      </c>
      <c r="AE22" s="112">
        <f t="shared" si="30"/>
        <v>882.57162117937673</v>
      </c>
      <c r="AF22" s="112">
        <f t="shared" si="30"/>
        <v>904.63591170886104</v>
      </c>
      <c r="AG22" s="112">
        <f t="shared" si="30"/>
        <v>928.15644541329141</v>
      </c>
      <c r="AH22" s="112">
        <f t="shared" si="25"/>
        <v>947.64773076697043</v>
      </c>
      <c r="AI22" s="112">
        <f t="shared" si="26"/>
        <v>966.60068538230985</v>
      </c>
      <c r="AJ22" s="112">
        <f t="shared" si="27"/>
        <v>985.93269908995603</v>
      </c>
      <c r="AK22" s="112">
        <f t="shared" si="28"/>
        <v>1005.6513530717551</v>
      </c>
    </row>
    <row r="23" spans="1:37" ht="15.75" x14ac:dyDescent="0.25">
      <c r="A23" s="142" t="s">
        <v>326</v>
      </c>
      <c r="B23" s="80">
        <v>253</v>
      </c>
      <c r="C23" s="70">
        <f>Parameters!$D$17</f>
        <v>0.26</v>
      </c>
      <c r="D23" s="80"/>
      <c r="E23" s="70"/>
      <c r="F23" s="80">
        <v>420</v>
      </c>
      <c r="G23" s="70">
        <f>Parameters!$D$21</f>
        <v>0.33</v>
      </c>
      <c r="H23" s="80"/>
      <c r="I23" s="70"/>
      <c r="J23" s="80">
        <v>240</v>
      </c>
      <c r="K23" s="70">
        <f>Parameters!$D$25</f>
        <v>0.28999999999999998</v>
      </c>
      <c r="L23" s="80">
        <v>180</v>
      </c>
      <c r="M23" s="70">
        <f>Parameters!$D$27</f>
        <v>0.28999999999999998</v>
      </c>
      <c r="N23" s="80">
        <v>170</v>
      </c>
      <c r="O23" s="70">
        <f>Parameters!$D$29</f>
        <v>0.28999999999999998</v>
      </c>
      <c r="P23" s="79"/>
      <c r="Q23" s="80"/>
      <c r="R23" s="79"/>
      <c r="S23" s="90">
        <v>0.5</v>
      </c>
      <c r="T23" s="83"/>
      <c r="U23" s="75"/>
      <c r="V23" s="67"/>
      <c r="W23" s="74">
        <f>IF((B23*C23+D23*E23+F23*G23+H23*I23+J23*K23+L23*M23+N23*O23+P23+Q23*R23)=0,"",
                          ((B23*C23+D23*E23+F23*G23+H23*I23+J23*K23+L23*M23+N23*O23)*IF(U23&gt;0,U23,1)+P23+IF(Q23=0,1,Q23)*R23)*(1+Overhead_Common)*IF(V23&gt;0,V23,1))</f>
        <v>413.02800000000008</v>
      </c>
      <c r="X23" s="112">
        <f>W23</f>
        <v>413.02800000000008</v>
      </c>
      <c r="Y23" s="112">
        <f t="shared" ref="Y23:AG23" si="31">X23*(1+X$3)</f>
        <v>414.06057000000004</v>
      </c>
      <c r="Z23" s="112">
        <f t="shared" si="31"/>
        <v>408.88481287500008</v>
      </c>
      <c r="AA23" s="112">
        <f t="shared" si="31"/>
        <v>413.95498455465008</v>
      </c>
      <c r="AB23" s="112">
        <f t="shared" si="31"/>
        <v>453.90164056417382</v>
      </c>
      <c r="AC23" s="112">
        <f t="shared" si="31"/>
        <v>469.60663732769422</v>
      </c>
      <c r="AD23" s="112">
        <f t="shared" si="31"/>
        <v>482.47385919047309</v>
      </c>
      <c r="AE23" s="112">
        <f t="shared" si="31"/>
        <v>494.43921089839677</v>
      </c>
      <c r="AF23" s="112">
        <f t="shared" si="31"/>
        <v>506.80019117085664</v>
      </c>
      <c r="AG23" s="112">
        <f t="shared" si="31"/>
        <v>519.97699614129897</v>
      </c>
      <c r="AH23" s="112">
        <f t="shared" si="25"/>
        <v>530.89651306026622</v>
      </c>
      <c r="AI23" s="112">
        <f t="shared" si="26"/>
        <v>541.5144433214715</v>
      </c>
      <c r="AJ23" s="112">
        <f t="shared" si="27"/>
        <v>552.34473218790095</v>
      </c>
      <c r="AK23" s="112">
        <f t="shared" si="28"/>
        <v>563.39162683165898</v>
      </c>
    </row>
    <row r="24" spans="1:37" ht="15.75" x14ac:dyDescent="0.25">
      <c r="A24" s="140" t="s">
        <v>325</v>
      </c>
      <c r="B24" s="72"/>
      <c r="C24" s="73"/>
      <c r="D24" s="72"/>
      <c r="E24" s="73"/>
      <c r="F24" s="72"/>
      <c r="G24" s="73"/>
      <c r="H24" s="72"/>
      <c r="I24" s="73"/>
      <c r="J24" s="72"/>
      <c r="K24" s="73"/>
      <c r="L24" s="72"/>
      <c r="M24" s="73"/>
      <c r="N24" s="72"/>
      <c r="O24" s="73"/>
      <c r="P24" s="73"/>
      <c r="Q24" s="72"/>
      <c r="R24" s="72"/>
      <c r="S24" s="73"/>
      <c r="T24" s="72"/>
      <c r="U24" s="72"/>
      <c r="V24" s="72"/>
      <c r="W24" s="71"/>
      <c r="X24" s="12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</row>
    <row r="25" spans="1:37" ht="15.75" x14ac:dyDescent="0.25">
      <c r="A25" s="142" t="s">
        <v>324</v>
      </c>
      <c r="B25" s="80">
        <v>253</v>
      </c>
      <c r="C25" s="70">
        <f>Parameters!$D$17</f>
        <v>0.26</v>
      </c>
      <c r="D25" s="80"/>
      <c r="E25" s="70"/>
      <c r="F25" s="80">
        <v>1050</v>
      </c>
      <c r="G25" s="70">
        <f>Parameters!$D$21</f>
        <v>0.33</v>
      </c>
      <c r="H25" s="80"/>
      <c r="I25" s="70"/>
      <c r="J25" s="80">
        <v>10998</v>
      </c>
      <c r="K25" s="70">
        <f>Parameters!$D$25</f>
        <v>0.28999999999999998</v>
      </c>
      <c r="L25" s="80">
        <v>390</v>
      </c>
      <c r="M25" s="70">
        <f>Parameters!$D$27</f>
        <v>0.28999999999999998</v>
      </c>
      <c r="N25" s="80">
        <v>410</v>
      </c>
      <c r="O25" s="70">
        <f>Parameters!$D$29</f>
        <v>0.28999999999999998</v>
      </c>
      <c r="P25" s="79"/>
      <c r="Q25" s="80"/>
      <c r="R25" s="79"/>
      <c r="S25" s="78"/>
      <c r="T25" s="83"/>
      <c r="U25" s="75"/>
      <c r="V25" s="67"/>
      <c r="W25" s="74">
        <f t="shared" ref="W25:W34" si="32">IF((B25*C25+D25*E25+F25*G25+H25*I25+J25*K25+L25*M25+N25*O25+P25+Q25*R25)=0,"",
                          ((B25*C25+D25*E25+F25*G25+H25*I25+J25*K25+L25*M25+N25*O25)*IF(U25&gt;0,U25,1)+P25+IF(Q25=0,1,Q25)*R25)*(1+Overhead_Common)*IF(V25&gt;0,V25,1))</f>
        <v>4217.07</v>
      </c>
      <c r="X25" s="112">
        <f t="shared" ref="X25:X34" si="33">W25</f>
        <v>4217.07</v>
      </c>
      <c r="Y25" s="112">
        <f t="shared" ref="Y25:AG25" si="34">X25*(1+X$3)</f>
        <v>4227.6126749999994</v>
      </c>
      <c r="Z25" s="112">
        <f t="shared" si="34"/>
        <v>4174.7675165624996</v>
      </c>
      <c r="AA25" s="112">
        <f t="shared" si="34"/>
        <v>4226.5346337678748</v>
      </c>
      <c r="AB25" s="112">
        <f t="shared" si="34"/>
        <v>4634.3952259264752</v>
      </c>
      <c r="AC25" s="112">
        <f t="shared" si="34"/>
        <v>4794.7453007435306</v>
      </c>
      <c r="AD25" s="112">
        <f t="shared" si="34"/>
        <v>4926.1213219839037</v>
      </c>
      <c r="AE25" s="112">
        <f t="shared" si="34"/>
        <v>5048.2891307691043</v>
      </c>
      <c r="AF25" s="112">
        <f t="shared" si="34"/>
        <v>5174.4963590383313</v>
      </c>
      <c r="AG25" s="112">
        <f t="shared" si="34"/>
        <v>5309.0332643733282</v>
      </c>
      <c r="AH25" s="112">
        <f t="shared" ref="AH25:AH34" si="35">AG25*(1+AG$3)</f>
        <v>5420.5229629251671</v>
      </c>
      <c r="AI25" s="112">
        <f t="shared" ref="AI25:AI34" si="36">AH25*(1+AH$3)</f>
        <v>5528.9334221836707</v>
      </c>
      <c r="AJ25" s="112">
        <f t="shared" ref="AJ25:AJ34" si="37">AI25*(1+AI$3)</f>
        <v>5639.5120906273442</v>
      </c>
      <c r="AK25" s="112">
        <f t="shared" ref="AK25:AK34" si="38">AJ25*(1+AJ$3)</f>
        <v>5752.302332439891</v>
      </c>
    </row>
    <row r="26" spans="1:37" ht="15.75" x14ac:dyDescent="0.25">
      <c r="A26" s="142" t="s">
        <v>323</v>
      </c>
      <c r="B26" s="80">
        <v>253</v>
      </c>
      <c r="C26" s="70">
        <f>Parameters!$D$17</f>
        <v>0.26</v>
      </c>
      <c r="D26" s="80"/>
      <c r="E26" s="70"/>
      <c r="F26" s="80">
        <v>1050</v>
      </c>
      <c r="G26" s="70">
        <f>Parameters!$D$21</f>
        <v>0.33</v>
      </c>
      <c r="H26" s="80"/>
      <c r="I26" s="70"/>
      <c r="J26" s="80">
        <v>10398</v>
      </c>
      <c r="K26" s="70">
        <f>Parameters!$D$25</f>
        <v>0.28999999999999998</v>
      </c>
      <c r="L26" s="80">
        <v>390</v>
      </c>
      <c r="M26" s="70">
        <f>Parameters!$D$27</f>
        <v>0.28999999999999998</v>
      </c>
      <c r="N26" s="80">
        <v>410</v>
      </c>
      <c r="O26" s="70">
        <f>Parameters!$D$29</f>
        <v>0.28999999999999998</v>
      </c>
      <c r="P26" s="79"/>
      <c r="Q26" s="80"/>
      <c r="R26" s="79"/>
      <c r="S26" s="78"/>
      <c r="T26" s="83"/>
      <c r="U26" s="75"/>
      <c r="V26" s="67"/>
      <c r="W26" s="74">
        <f t="shared" si="32"/>
        <v>4025.67</v>
      </c>
      <c r="X26" s="112">
        <f t="shared" si="33"/>
        <v>4025.67</v>
      </c>
      <c r="Y26" s="112">
        <f t="shared" ref="Y26:AG26" si="39">X26*(1+X$3)</f>
        <v>4035.7341750000001</v>
      </c>
      <c r="Z26" s="112">
        <f t="shared" si="39"/>
        <v>3985.2874978125001</v>
      </c>
      <c r="AA26" s="112">
        <f t="shared" si="39"/>
        <v>4034.705062785375</v>
      </c>
      <c r="AB26" s="112">
        <f t="shared" si="39"/>
        <v>4424.0541013441634</v>
      </c>
      <c r="AC26" s="112">
        <f t="shared" si="39"/>
        <v>4577.1263732506713</v>
      </c>
      <c r="AD26" s="112">
        <f t="shared" si="39"/>
        <v>4702.5396358777398</v>
      </c>
      <c r="AE26" s="112">
        <f t="shared" si="39"/>
        <v>4819.1626188475075</v>
      </c>
      <c r="AF26" s="112">
        <f t="shared" si="39"/>
        <v>4939.6416843186944</v>
      </c>
      <c r="AG26" s="112">
        <f t="shared" si="39"/>
        <v>5068.0723681109803</v>
      </c>
      <c r="AH26" s="112">
        <f t="shared" si="35"/>
        <v>5174.5018878413102</v>
      </c>
      <c r="AI26" s="112">
        <f t="shared" si="36"/>
        <v>5277.9919255981367</v>
      </c>
      <c r="AJ26" s="112">
        <f t="shared" si="37"/>
        <v>5383.5517641100996</v>
      </c>
      <c r="AK26" s="112">
        <f t="shared" si="38"/>
        <v>5491.2227993923016</v>
      </c>
    </row>
    <row r="27" spans="1:37" ht="45" x14ac:dyDescent="0.25">
      <c r="A27" s="142" t="s">
        <v>322</v>
      </c>
      <c r="B27" s="80">
        <v>75</v>
      </c>
      <c r="C27" s="70">
        <f>Parameters!$D$17</f>
        <v>0.26</v>
      </c>
      <c r="D27" s="80">
        <v>510</v>
      </c>
      <c r="E27" s="70">
        <f>Parameters!$D$19</f>
        <v>0.31</v>
      </c>
      <c r="F27" s="80">
        <v>60</v>
      </c>
      <c r="G27" s="70">
        <f>Parameters!$D$21</f>
        <v>0.33</v>
      </c>
      <c r="H27" s="80">
        <v>132</v>
      </c>
      <c r="I27" s="70">
        <f>Parameters!$D$23</f>
        <v>0.28999999999999998</v>
      </c>
      <c r="J27" s="80">
        <v>5652</v>
      </c>
      <c r="K27" s="70">
        <f>Parameters!$D$25</f>
        <v>0.28999999999999998</v>
      </c>
      <c r="L27" s="80"/>
      <c r="M27" s="70"/>
      <c r="N27" s="80">
        <v>30</v>
      </c>
      <c r="O27" s="70">
        <f>Parameters!$D$29</f>
        <v>0.28999999999999998</v>
      </c>
      <c r="P27" s="79">
        <v>363.68571428571425</v>
      </c>
      <c r="Q27" s="80"/>
      <c r="R27" s="79">
        <v>62.167917867401535</v>
      </c>
      <c r="S27" s="78"/>
      <c r="T27" s="96" t="s">
        <v>319</v>
      </c>
      <c r="U27" s="76">
        <f>1/Parameters!$B$9</f>
        <v>0.19047619047619047</v>
      </c>
      <c r="V27" s="67"/>
      <c r="W27" s="74">
        <f t="shared" si="32"/>
        <v>863.06870965414168</v>
      </c>
      <c r="X27" s="112">
        <f t="shared" si="33"/>
        <v>863.06870965414168</v>
      </c>
      <c r="Y27" s="112">
        <f t="shared" ref="Y27:AG27" si="40">X27*(1+X$3)</f>
        <v>865.22638142827702</v>
      </c>
      <c r="Z27" s="112">
        <f t="shared" si="40"/>
        <v>854.4110516604236</v>
      </c>
      <c r="AA27" s="112">
        <f t="shared" si="40"/>
        <v>865.00574870101286</v>
      </c>
      <c r="AB27" s="112">
        <f t="shared" si="40"/>
        <v>948.47880345066062</v>
      </c>
      <c r="AC27" s="112">
        <f t="shared" si="40"/>
        <v>981.29617005005343</v>
      </c>
      <c r="AD27" s="112">
        <f t="shared" si="40"/>
        <v>1008.183685109425</v>
      </c>
      <c r="AE27" s="112">
        <f t="shared" si="40"/>
        <v>1033.1866405001388</v>
      </c>
      <c r="AF27" s="112">
        <f t="shared" si="40"/>
        <v>1059.0163065126421</v>
      </c>
      <c r="AG27" s="112">
        <f t="shared" si="40"/>
        <v>1086.550730481971</v>
      </c>
      <c r="AH27" s="112">
        <f t="shared" si="35"/>
        <v>1109.3682958220923</v>
      </c>
      <c r="AI27" s="112">
        <f t="shared" si="36"/>
        <v>1131.5556617385341</v>
      </c>
      <c r="AJ27" s="112">
        <f t="shared" si="37"/>
        <v>1154.1867749733049</v>
      </c>
      <c r="AK27" s="112">
        <f t="shared" si="38"/>
        <v>1177.2705104727711</v>
      </c>
    </row>
    <row r="28" spans="1:37" ht="15.75" x14ac:dyDescent="0.25">
      <c r="A28" s="142" t="s">
        <v>321</v>
      </c>
      <c r="B28" s="80">
        <v>253</v>
      </c>
      <c r="C28" s="70">
        <f>Parameters!$D$17</f>
        <v>0.26</v>
      </c>
      <c r="D28" s="80"/>
      <c r="E28" s="70"/>
      <c r="F28" s="80">
        <v>459</v>
      </c>
      <c r="G28" s="70">
        <f>Parameters!$D$21</f>
        <v>0.33</v>
      </c>
      <c r="H28" s="80">
        <v>180</v>
      </c>
      <c r="I28" s="70">
        <f>Parameters!$D$23</f>
        <v>0.28999999999999998</v>
      </c>
      <c r="J28" s="80">
        <v>1470</v>
      </c>
      <c r="K28" s="70">
        <f>Parameters!$D$25</f>
        <v>0.28999999999999998</v>
      </c>
      <c r="L28" s="80">
        <v>158</v>
      </c>
      <c r="M28" s="70">
        <f>Parameters!$D$27</f>
        <v>0.28999999999999998</v>
      </c>
      <c r="N28" s="80">
        <v>302</v>
      </c>
      <c r="O28" s="70">
        <f>Parameters!$D$29</f>
        <v>0.28999999999999998</v>
      </c>
      <c r="P28" s="79"/>
      <c r="Q28" s="80"/>
      <c r="R28" s="79"/>
      <c r="S28" s="78"/>
      <c r="T28" s="83"/>
      <c r="U28" s="75"/>
      <c r="V28" s="67"/>
      <c r="W28" s="74">
        <f t="shared" si="32"/>
        <v>912.06500000000017</v>
      </c>
      <c r="X28" s="112">
        <f t="shared" si="33"/>
        <v>912.06500000000017</v>
      </c>
      <c r="Y28" s="112">
        <f t="shared" ref="Y28:AG28" si="41">X28*(1+X$3)</f>
        <v>914.34516250000013</v>
      </c>
      <c r="Z28" s="112">
        <f t="shared" si="41"/>
        <v>902.9158479687502</v>
      </c>
      <c r="AA28" s="112">
        <f t="shared" si="41"/>
        <v>914.11200448356271</v>
      </c>
      <c r="AB28" s="112">
        <f t="shared" si="41"/>
        <v>1002.3238129162265</v>
      </c>
      <c r="AC28" s="112">
        <f t="shared" si="41"/>
        <v>1037.004216843128</v>
      </c>
      <c r="AD28" s="112">
        <f t="shared" si="41"/>
        <v>1065.4181323846299</v>
      </c>
      <c r="AE28" s="112">
        <f t="shared" si="41"/>
        <v>1091.8405020677685</v>
      </c>
      <c r="AF28" s="112">
        <f t="shared" si="41"/>
        <v>1119.1365146194626</v>
      </c>
      <c r="AG28" s="112">
        <f t="shared" si="41"/>
        <v>1148.2340639995687</v>
      </c>
      <c r="AH28" s="112">
        <f t="shared" si="35"/>
        <v>1172.3469793435595</v>
      </c>
      <c r="AI28" s="112">
        <f t="shared" si="36"/>
        <v>1195.7939189304307</v>
      </c>
      <c r="AJ28" s="112">
        <f t="shared" si="37"/>
        <v>1219.7097973090392</v>
      </c>
      <c r="AK28" s="112">
        <f t="shared" si="38"/>
        <v>1244.1039932552201</v>
      </c>
    </row>
    <row r="29" spans="1:37" ht="45" x14ac:dyDescent="0.25">
      <c r="A29" s="143" t="s">
        <v>320</v>
      </c>
      <c r="B29" s="80">
        <v>75</v>
      </c>
      <c r="C29" s="70">
        <f>Parameters!$D$17</f>
        <v>0.26</v>
      </c>
      <c r="D29" s="80">
        <v>510</v>
      </c>
      <c r="E29" s="70">
        <f>Parameters!$D$19</f>
        <v>0.31</v>
      </c>
      <c r="F29" s="80">
        <v>60</v>
      </c>
      <c r="G29" s="70">
        <f>Parameters!$D$21</f>
        <v>0.33</v>
      </c>
      <c r="H29" s="80">
        <v>132</v>
      </c>
      <c r="I29" s="70">
        <f>Parameters!$D$23</f>
        <v>0.28999999999999998</v>
      </c>
      <c r="J29" s="80">
        <v>5652</v>
      </c>
      <c r="K29" s="70">
        <f>Parameters!$D$25</f>
        <v>0.28999999999999998</v>
      </c>
      <c r="L29" s="80"/>
      <c r="M29" s="70"/>
      <c r="N29" s="80">
        <v>30</v>
      </c>
      <c r="O29" s="70">
        <f>Parameters!$D$29</f>
        <v>0.28999999999999998</v>
      </c>
      <c r="P29" s="79">
        <v>363.68571428571425</v>
      </c>
      <c r="Q29" s="80"/>
      <c r="R29" s="79">
        <v>62.167917867401535</v>
      </c>
      <c r="S29" s="78"/>
      <c r="T29" s="96" t="s">
        <v>319</v>
      </c>
      <c r="U29" s="76">
        <f>1/Parameters!$B$9</f>
        <v>0.19047619047619047</v>
      </c>
      <c r="V29" s="67"/>
      <c r="W29" s="74">
        <f t="shared" si="32"/>
        <v>863.06870965414168</v>
      </c>
      <c r="X29" s="112">
        <f t="shared" si="33"/>
        <v>863.06870965414168</v>
      </c>
      <c r="Y29" s="112">
        <f t="shared" ref="Y29:AG29" si="42">X29*(1+X$3)</f>
        <v>865.22638142827702</v>
      </c>
      <c r="Z29" s="112">
        <f t="shared" si="42"/>
        <v>854.4110516604236</v>
      </c>
      <c r="AA29" s="112">
        <f t="shared" si="42"/>
        <v>865.00574870101286</v>
      </c>
      <c r="AB29" s="112">
        <f t="shared" si="42"/>
        <v>948.47880345066062</v>
      </c>
      <c r="AC29" s="112">
        <f t="shared" si="42"/>
        <v>981.29617005005343</v>
      </c>
      <c r="AD29" s="112">
        <f t="shared" si="42"/>
        <v>1008.183685109425</v>
      </c>
      <c r="AE29" s="112">
        <f t="shared" si="42"/>
        <v>1033.1866405001388</v>
      </c>
      <c r="AF29" s="112">
        <f t="shared" si="42"/>
        <v>1059.0163065126421</v>
      </c>
      <c r="AG29" s="112">
        <f t="shared" si="42"/>
        <v>1086.550730481971</v>
      </c>
      <c r="AH29" s="112">
        <f t="shared" si="35"/>
        <v>1109.3682958220923</v>
      </c>
      <c r="AI29" s="112">
        <f t="shared" si="36"/>
        <v>1131.5556617385341</v>
      </c>
      <c r="AJ29" s="112">
        <f t="shared" si="37"/>
        <v>1154.1867749733049</v>
      </c>
      <c r="AK29" s="112">
        <f t="shared" si="38"/>
        <v>1177.2705104727711</v>
      </c>
    </row>
    <row r="30" spans="1:37" ht="15.75" x14ac:dyDescent="0.25">
      <c r="A30" s="143" t="s">
        <v>318</v>
      </c>
      <c r="B30" s="80">
        <v>253</v>
      </c>
      <c r="C30" s="70">
        <f>Parameters!$D$17</f>
        <v>0.26</v>
      </c>
      <c r="D30" s="80"/>
      <c r="E30" s="70"/>
      <c r="F30" s="80">
        <v>459</v>
      </c>
      <c r="G30" s="70">
        <f>Parameters!$D$21</f>
        <v>0.33</v>
      </c>
      <c r="H30" s="80">
        <v>150</v>
      </c>
      <c r="I30" s="70">
        <f>Parameters!$D$23</f>
        <v>0.28999999999999998</v>
      </c>
      <c r="J30" s="80">
        <v>630</v>
      </c>
      <c r="K30" s="70">
        <f>Parameters!$D$25</f>
        <v>0.28999999999999998</v>
      </c>
      <c r="L30" s="80">
        <v>480</v>
      </c>
      <c r="M30" s="70">
        <f>Parameters!$D$27</f>
        <v>0.28999999999999998</v>
      </c>
      <c r="N30" s="80">
        <v>302</v>
      </c>
      <c r="O30" s="70">
        <f>Parameters!$D$29</f>
        <v>0.28999999999999998</v>
      </c>
      <c r="P30" s="79"/>
      <c r="Q30" s="80"/>
      <c r="R30" s="79"/>
      <c r="S30" s="78"/>
      <c r="T30" s="83"/>
      <c r="U30" s="75"/>
      <c r="V30" s="67"/>
      <c r="W30" s="74">
        <f t="shared" si="32"/>
        <v>737.25300000000004</v>
      </c>
      <c r="X30" s="112">
        <f t="shared" si="33"/>
        <v>737.25300000000004</v>
      </c>
      <c r="Y30" s="112">
        <f t="shared" ref="Y30:AG30" si="43">X30*(1+X$3)</f>
        <v>739.09613249999995</v>
      </c>
      <c r="Z30" s="112">
        <f t="shared" si="43"/>
        <v>729.85743084374997</v>
      </c>
      <c r="AA30" s="112">
        <f t="shared" si="43"/>
        <v>738.90766298621247</v>
      </c>
      <c r="AB30" s="112">
        <f t="shared" si="43"/>
        <v>810.212252464382</v>
      </c>
      <c r="AC30" s="112">
        <f t="shared" si="43"/>
        <v>838.24559639964957</v>
      </c>
      <c r="AD30" s="112">
        <f t="shared" si="43"/>
        <v>861.21352574100001</v>
      </c>
      <c r="AE30" s="112">
        <f t="shared" si="43"/>
        <v>882.57162117937673</v>
      </c>
      <c r="AF30" s="112">
        <f t="shared" si="43"/>
        <v>904.63591170886104</v>
      </c>
      <c r="AG30" s="112">
        <f t="shared" si="43"/>
        <v>928.15644541329141</v>
      </c>
      <c r="AH30" s="112">
        <f t="shared" si="35"/>
        <v>947.64773076697043</v>
      </c>
      <c r="AI30" s="112">
        <f t="shared" si="36"/>
        <v>966.60068538230985</v>
      </c>
      <c r="AJ30" s="112">
        <f t="shared" si="37"/>
        <v>985.93269908995603</v>
      </c>
      <c r="AK30" s="112">
        <f t="shared" si="38"/>
        <v>1005.6513530717551</v>
      </c>
    </row>
    <row r="31" spans="1:37" ht="15.75" x14ac:dyDescent="0.25">
      <c r="A31" s="142" t="s">
        <v>317</v>
      </c>
      <c r="B31" s="80">
        <v>253</v>
      </c>
      <c r="C31" s="70">
        <f>Parameters!$D$17</f>
        <v>0.26</v>
      </c>
      <c r="D31" s="80"/>
      <c r="E31" s="70"/>
      <c r="F31" s="80">
        <v>1050</v>
      </c>
      <c r="G31" s="70">
        <f>Parameters!$D$21</f>
        <v>0.33</v>
      </c>
      <c r="H31" s="80"/>
      <c r="I31" s="70"/>
      <c r="J31" s="80">
        <v>10998</v>
      </c>
      <c r="K31" s="70">
        <f>Parameters!$D$25</f>
        <v>0.28999999999999998</v>
      </c>
      <c r="L31" s="80">
        <v>390</v>
      </c>
      <c r="M31" s="70">
        <f>Parameters!$D$27</f>
        <v>0.28999999999999998</v>
      </c>
      <c r="N31" s="80">
        <v>410</v>
      </c>
      <c r="O31" s="70">
        <f>Parameters!$D$29</f>
        <v>0.28999999999999998</v>
      </c>
      <c r="P31" s="79"/>
      <c r="Q31" s="80"/>
      <c r="R31" s="79"/>
      <c r="S31" s="78"/>
      <c r="T31" s="83"/>
      <c r="U31" s="75"/>
      <c r="V31" s="67"/>
      <c r="W31" s="74">
        <f t="shared" si="32"/>
        <v>4217.07</v>
      </c>
      <c r="X31" s="112">
        <f t="shared" si="33"/>
        <v>4217.07</v>
      </c>
      <c r="Y31" s="112">
        <f t="shared" ref="Y31:AG31" si="44">X31*(1+X$3)</f>
        <v>4227.6126749999994</v>
      </c>
      <c r="Z31" s="112">
        <f t="shared" si="44"/>
        <v>4174.7675165624996</v>
      </c>
      <c r="AA31" s="112">
        <f t="shared" si="44"/>
        <v>4226.5346337678748</v>
      </c>
      <c r="AB31" s="112">
        <f t="shared" si="44"/>
        <v>4634.3952259264752</v>
      </c>
      <c r="AC31" s="112">
        <f t="shared" si="44"/>
        <v>4794.7453007435306</v>
      </c>
      <c r="AD31" s="112">
        <f t="shared" si="44"/>
        <v>4926.1213219839037</v>
      </c>
      <c r="AE31" s="112">
        <f t="shared" si="44"/>
        <v>5048.2891307691043</v>
      </c>
      <c r="AF31" s="112">
        <f t="shared" si="44"/>
        <v>5174.4963590383313</v>
      </c>
      <c r="AG31" s="112">
        <f t="shared" si="44"/>
        <v>5309.0332643733282</v>
      </c>
      <c r="AH31" s="112">
        <f t="shared" si="35"/>
        <v>5420.5229629251671</v>
      </c>
      <c r="AI31" s="112">
        <f t="shared" si="36"/>
        <v>5528.9334221836707</v>
      </c>
      <c r="AJ31" s="112">
        <f t="shared" si="37"/>
        <v>5639.5120906273442</v>
      </c>
      <c r="AK31" s="112">
        <f t="shared" si="38"/>
        <v>5752.302332439891</v>
      </c>
    </row>
    <row r="32" spans="1:37" ht="15.75" x14ac:dyDescent="0.25">
      <c r="A32" s="142" t="s">
        <v>316</v>
      </c>
      <c r="B32" s="80">
        <v>253</v>
      </c>
      <c r="C32" s="70">
        <f>Parameters!$D$17</f>
        <v>0.26</v>
      </c>
      <c r="D32" s="80"/>
      <c r="E32" s="70"/>
      <c r="F32" s="80">
        <v>420</v>
      </c>
      <c r="G32" s="70">
        <f>Parameters!$D$21</f>
        <v>0.33</v>
      </c>
      <c r="H32" s="80"/>
      <c r="I32" s="70"/>
      <c r="J32" s="80">
        <v>1260</v>
      </c>
      <c r="K32" s="70">
        <f>Parameters!$D$25</f>
        <v>0.28999999999999998</v>
      </c>
      <c r="L32" s="80">
        <v>480</v>
      </c>
      <c r="M32" s="70">
        <f>Parameters!$D$27</f>
        <v>0.28999999999999998</v>
      </c>
      <c r="N32" s="80">
        <v>170</v>
      </c>
      <c r="O32" s="70">
        <f>Parameters!$D$29</f>
        <v>0.28999999999999998</v>
      </c>
      <c r="P32" s="79"/>
      <c r="Q32" s="80"/>
      <c r="R32" s="79"/>
      <c r="S32" s="78"/>
      <c r="T32" s="83"/>
      <c r="U32" s="75"/>
      <c r="V32" s="67"/>
      <c r="W32" s="74">
        <f t="shared" si="32"/>
        <v>834.10800000000006</v>
      </c>
      <c r="X32" s="112">
        <f t="shared" si="33"/>
        <v>834.10800000000006</v>
      </c>
      <c r="Y32" s="112">
        <f t="shared" ref="Y32:AG32" si="45">X32*(1+X$3)</f>
        <v>836.19326999999998</v>
      </c>
      <c r="Z32" s="112">
        <f t="shared" si="45"/>
        <v>825.74085412500006</v>
      </c>
      <c r="AA32" s="112">
        <f t="shared" si="45"/>
        <v>835.98004071615003</v>
      </c>
      <c r="AB32" s="112">
        <f t="shared" si="45"/>
        <v>916.65211464525851</v>
      </c>
      <c r="AC32" s="112">
        <f t="shared" si="45"/>
        <v>948.3682778119844</v>
      </c>
      <c r="AD32" s="112">
        <f t="shared" si="45"/>
        <v>974.35356862403285</v>
      </c>
      <c r="AE32" s="112">
        <f t="shared" si="45"/>
        <v>998.5175371259088</v>
      </c>
      <c r="AF32" s="112">
        <f t="shared" si="45"/>
        <v>1023.4804755540564</v>
      </c>
      <c r="AG32" s="112">
        <f t="shared" si="45"/>
        <v>1050.090967918462</v>
      </c>
      <c r="AH32" s="112">
        <f t="shared" si="35"/>
        <v>1072.1428782447495</v>
      </c>
      <c r="AI32" s="112">
        <f t="shared" si="36"/>
        <v>1093.5857358096446</v>
      </c>
      <c r="AJ32" s="112">
        <f t="shared" si="37"/>
        <v>1115.4574505258374</v>
      </c>
      <c r="AK32" s="112">
        <f t="shared" si="38"/>
        <v>1137.7665995363543</v>
      </c>
    </row>
    <row r="33" spans="1:37" ht="15.75" x14ac:dyDescent="0.25">
      <c r="A33" s="142" t="s">
        <v>315</v>
      </c>
      <c r="B33" s="80">
        <v>253</v>
      </c>
      <c r="C33" s="70">
        <f>Parameters!$D$17</f>
        <v>0.26</v>
      </c>
      <c r="D33" s="80"/>
      <c r="E33" s="70"/>
      <c r="F33" s="80">
        <v>1050</v>
      </c>
      <c r="G33" s="70">
        <f>Parameters!$D$21</f>
        <v>0.33</v>
      </c>
      <c r="H33" s="80"/>
      <c r="I33" s="70"/>
      <c r="J33" s="80">
        <v>10398</v>
      </c>
      <c r="K33" s="70">
        <f>Parameters!$D$25</f>
        <v>0.28999999999999998</v>
      </c>
      <c r="L33" s="80">
        <v>390</v>
      </c>
      <c r="M33" s="70">
        <f>Parameters!$D$27</f>
        <v>0.28999999999999998</v>
      </c>
      <c r="N33" s="80">
        <v>410</v>
      </c>
      <c r="O33" s="70">
        <f>Parameters!$D$29</f>
        <v>0.28999999999999998</v>
      </c>
      <c r="P33" s="79"/>
      <c r="Q33" s="80"/>
      <c r="R33" s="79"/>
      <c r="S33" s="78"/>
      <c r="T33" s="83"/>
      <c r="U33" s="75"/>
      <c r="V33" s="67"/>
      <c r="W33" s="74">
        <f t="shared" si="32"/>
        <v>4025.67</v>
      </c>
      <c r="X33" s="112">
        <f t="shared" si="33"/>
        <v>4025.67</v>
      </c>
      <c r="Y33" s="112">
        <f t="shared" ref="Y33:AG33" si="46">X33*(1+X$3)</f>
        <v>4035.7341750000001</v>
      </c>
      <c r="Z33" s="112">
        <f t="shared" si="46"/>
        <v>3985.2874978125001</v>
      </c>
      <c r="AA33" s="112">
        <f t="shared" si="46"/>
        <v>4034.705062785375</v>
      </c>
      <c r="AB33" s="112">
        <f t="shared" si="46"/>
        <v>4424.0541013441634</v>
      </c>
      <c r="AC33" s="112">
        <f t="shared" si="46"/>
        <v>4577.1263732506713</v>
      </c>
      <c r="AD33" s="112">
        <f t="shared" si="46"/>
        <v>4702.5396358777398</v>
      </c>
      <c r="AE33" s="112">
        <f t="shared" si="46"/>
        <v>4819.1626188475075</v>
      </c>
      <c r="AF33" s="112">
        <f t="shared" si="46"/>
        <v>4939.6416843186944</v>
      </c>
      <c r="AG33" s="112">
        <f t="shared" si="46"/>
        <v>5068.0723681109803</v>
      </c>
      <c r="AH33" s="112">
        <f t="shared" si="35"/>
        <v>5174.5018878413102</v>
      </c>
      <c r="AI33" s="112">
        <f t="shared" si="36"/>
        <v>5277.9919255981367</v>
      </c>
      <c r="AJ33" s="112">
        <f t="shared" si="37"/>
        <v>5383.5517641100996</v>
      </c>
      <c r="AK33" s="112">
        <f t="shared" si="38"/>
        <v>5491.2227993923016</v>
      </c>
    </row>
    <row r="34" spans="1:37" ht="15.75" x14ac:dyDescent="0.25">
      <c r="A34" s="142" t="s">
        <v>314</v>
      </c>
      <c r="B34" s="80">
        <v>253</v>
      </c>
      <c r="C34" s="70">
        <f>Parameters!$D$17</f>
        <v>0.26</v>
      </c>
      <c r="D34" s="80"/>
      <c r="E34" s="70"/>
      <c r="F34" s="80">
        <v>420</v>
      </c>
      <c r="G34" s="70">
        <f>Parameters!$D$21</f>
        <v>0.33</v>
      </c>
      <c r="H34" s="80"/>
      <c r="I34" s="70"/>
      <c r="J34" s="80">
        <v>240</v>
      </c>
      <c r="K34" s="70">
        <f>Parameters!$D$25</f>
        <v>0.28999999999999998</v>
      </c>
      <c r="L34" s="80">
        <v>180</v>
      </c>
      <c r="M34" s="70">
        <f>Parameters!$D$27</f>
        <v>0.28999999999999998</v>
      </c>
      <c r="N34" s="80">
        <v>170</v>
      </c>
      <c r="O34" s="70">
        <f>Parameters!$D$29</f>
        <v>0.28999999999999998</v>
      </c>
      <c r="P34" s="79"/>
      <c r="Q34" s="80"/>
      <c r="R34" s="79"/>
      <c r="S34" s="78"/>
      <c r="T34" s="83"/>
      <c r="U34" s="75"/>
      <c r="V34" s="67"/>
      <c r="W34" s="74">
        <f t="shared" si="32"/>
        <v>413.02800000000008</v>
      </c>
      <c r="X34" s="112">
        <f t="shared" si="33"/>
        <v>413.02800000000008</v>
      </c>
      <c r="Y34" s="112">
        <f t="shared" ref="Y34:AG34" si="47">X34*(1+X$3)</f>
        <v>414.06057000000004</v>
      </c>
      <c r="Z34" s="112">
        <f t="shared" si="47"/>
        <v>408.88481287500008</v>
      </c>
      <c r="AA34" s="112">
        <f t="shared" si="47"/>
        <v>413.95498455465008</v>
      </c>
      <c r="AB34" s="112">
        <f t="shared" si="47"/>
        <v>453.90164056417382</v>
      </c>
      <c r="AC34" s="112">
        <f t="shared" si="47"/>
        <v>469.60663732769422</v>
      </c>
      <c r="AD34" s="112">
        <f t="shared" si="47"/>
        <v>482.47385919047309</v>
      </c>
      <c r="AE34" s="112">
        <f t="shared" si="47"/>
        <v>494.43921089839677</v>
      </c>
      <c r="AF34" s="112">
        <f t="shared" si="47"/>
        <v>506.80019117085664</v>
      </c>
      <c r="AG34" s="112">
        <f t="shared" si="47"/>
        <v>519.97699614129897</v>
      </c>
      <c r="AH34" s="112">
        <f t="shared" si="35"/>
        <v>530.89651306026622</v>
      </c>
      <c r="AI34" s="112">
        <f t="shared" si="36"/>
        <v>541.5144433214715</v>
      </c>
      <c r="AJ34" s="112">
        <f t="shared" si="37"/>
        <v>552.34473218790095</v>
      </c>
      <c r="AK34" s="112">
        <f t="shared" si="38"/>
        <v>563.39162683165898</v>
      </c>
    </row>
    <row r="35" spans="1:37" ht="15.75" x14ac:dyDescent="0.25">
      <c r="A35" s="140" t="s">
        <v>313</v>
      </c>
      <c r="B35" s="72"/>
      <c r="C35" s="73"/>
      <c r="D35" s="72"/>
      <c r="E35" s="73"/>
      <c r="F35" s="72"/>
      <c r="G35" s="73"/>
      <c r="H35" s="72"/>
      <c r="I35" s="73"/>
      <c r="J35" s="72"/>
      <c r="K35" s="73"/>
      <c r="L35" s="72"/>
      <c r="M35" s="73"/>
      <c r="N35" s="72"/>
      <c r="O35" s="73"/>
      <c r="P35" s="73"/>
      <c r="Q35" s="72"/>
      <c r="R35" s="72"/>
      <c r="S35" s="73"/>
      <c r="T35" s="72"/>
      <c r="U35" s="72"/>
      <c r="V35" s="72"/>
      <c r="W35" s="71"/>
      <c r="X35" s="12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</row>
    <row r="36" spans="1:37" ht="15.75" x14ac:dyDescent="0.25">
      <c r="A36" s="142" t="s">
        <v>312</v>
      </c>
      <c r="B36" s="80">
        <v>165</v>
      </c>
      <c r="C36" s="70">
        <f>Parameters!$D$17</f>
        <v>0.26</v>
      </c>
      <c r="D36" s="80"/>
      <c r="E36" s="70"/>
      <c r="F36" s="80"/>
      <c r="G36" s="70"/>
      <c r="H36" s="80"/>
      <c r="I36" s="70"/>
      <c r="J36" s="80">
        <v>90</v>
      </c>
      <c r="K36" s="70">
        <f>Parameters!$D$25</f>
        <v>0.28999999999999998</v>
      </c>
      <c r="L36" s="80"/>
      <c r="M36" s="70"/>
      <c r="N36" s="80">
        <v>60</v>
      </c>
      <c r="O36" s="70">
        <f>Parameters!$D$29</f>
        <v>0.28999999999999998</v>
      </c>
      <c r="P36" s="79"/>
      <c r="Q36" s="80"/>
      <c r="R36" s="79"/>
      <c r="S36" s="78"/>
      <c r="T36" s="83"/>
      <c r="U36" s="75"/>
      <c r="V36" s="67"/>
      <c r="W36" s="74">
        <f>IF((B36*C36+D36*E36+F36*G36+H36*I36+J36*K36+L36*M36+N36*O36+P36+Q36*R36)=0,"",
                          ((B36*C36+D36*E36+F36*G36+H36*I36+J36*K36+L36*M36+N36*O36)*IF(U36&gt;0,U36,1)+P36+IF(Q36=0,1,Q36)*R36)*(1+Overhead_Common)*IF(V36&gt;0,V36,1))</f>
        <v>95.04000000000002</v>
      </c>
      <c r="X36" s="112">
        <f>W36</f>
        <v>95.04000000000002</v>
      </c>
      <c r="Y36" s="112">
        <f t="shared" ref="Y36:AG36" si="48">X36*(1+X$3)</f>
        <v>95.277600000000021</v>
      </c>
      <c r="Z36" s="112">
        <f t="shared" si="48"/>
        <v>94.086630000000028</v>
      </c>
      <c r="AA36" s="112">
        <f t="shared" si="48"/>
        <v>95.253304212000032</v>
      </c>
      <c r="AB36" s="112">
        <f t="shared" si="48"/>
        <v>104.44524806845804</v>
      </c>
      <c r="AC36" s="112">
        <f t="shared" si="48"/>
        <v>108.05905365162668</v>
      </c>
      <c r="AD36" s="112">
        <f t="shared" si="48"/>
        <v>111.01987172168127</v>
      </c>
      <c r="AE36" s="112">
        <f t="shared" si="48"/>
        <v>113.77316454037896</v>
      </c>
      <c r="AF36" s="112">
        <f t="shared" si="48"/>
        <v>116.61749365388842</v>
      </c>
      <c r="AG36" s="112">
        <f t="shared" si="48"/>
        <v>119.64954848888952</v>
      </c>
      <c r="AH36" s="112">
        <f t="shared" ref="AH36:AH38" si="49">AG36*(1+AG$3)</f>
        <v>122.16218900715619</v>
      </c>
      <c r="AI36" s="112">
        <f t="shared" ref="AI36:AI38" si="50">AH36*(1+AH$3)</f>
        <v>124.60543278729931</v>
      </c>
      <c r="AJ36" s="112">
        <f t="shared" ref="AJ36:AJ38" si="51">AI36*(1+AI$3)</f>
        <v>127.0975414430453</v>
      </c>
      <c r="AK36" s="112">
        <f t="shared" ref="AK36:AK38" si="52">AJ36*(1+AJ$3)</f>
        <v>129.63949227190622</v>
      </c>
    </row>
    <row r="37" spans="1:37" ht="15.75" x14ac:dyDescent="0.25">
      <c r="A37" s="142" t="s">
        <v>311</v>
      </c>
      <c r="B37" s="86">
        <v>25</v>
      </c>
      <c r="C37" s="70">
        <v>0.22</v>
      </c>
      <c r="D37" s="86"/>
      <c r="E37" s="95"/>
      <c r="F37" s="86"/>
      <c r="G37" s="95"/>
      <c r="H37" s="86">
        <v>140</v>
      </c>
      <c r="I37" s="70">
        <v>0.31</v>
      </c>
      <c r="J37" s="86">
        <v>60</v>
      </c>
      <c r="K37" s="95">
        <v>0.31</v>
      </c>
      <c r="L37" s="68">
        <v>130</v>
      </c>
      <c r="M37" s="95">
        <v>0.31</v>
      </c>
      <c r="N37" s="68"/>
      <c r="O37" s="95"/>
      <c r="P37" s="74"/>
      <c r="Q37" s="68"/>
      <c r="R37" s="74"/>
      <c r="S37" s="68"/>
      <c r="T37" s="89"/>
      <c r="U37" s="88"/>
      <c r="V37" s="115"/>
      <c r="W37" s="74">
        <f>IF((B37*C37+D37*E37+F37*G37+H37*I37+J37*K37+L37*M37+N37*O37+P37+Q37*R37)=0,"",
                          ((B37*C37+D37*E37+F37*G37+H37*I37+J37*K37+L37*M37+N37*O37)*IF(U37&gt;0,U37,1)+P37+IF(Q37=0,1,Q37)*R37)*(1+Overhead_Common)*IF(V37&gt;0,V37,1))</f>
        <v>118.58000000000001</v>
      </c>
      <c r="X37" s="112">
        <f>W37</f>
        <v>118.58000000000001</v>
      </c>
      <c r="Y37" s="112">
        <f t="shared" ref="Y37:AG37" si="53">X37*(1+X$3)</f>
        <v>118.87645000000001</v>
      </c>
      <c r="Z37" s="112">
        <f t="shared" si="53"/>
        <v>117.39049437500002</v>
      </c>
      <c r="AA37" s="112">
        <f t="shared" si="53"/>
        <v>118.84613650525002</v>
      </c>
      <c r="AB37" s="112">
        <f t="shared" si="53"/>
        <v>130.31478867800664</v>
      </c>
      <c r="AC37" s="112">
        <f t="shared" si="53"/>
        <v>134.82368036626565</v>
      </c>
      <c r="AD37" s="112">
        <f t="shared" si="53"/>
        <v>138.51784920830133</v>
      </c>
      <c r="AE37" s="112">
        <f t="shared" si="53"/>
        <v>141.9530918686672</v>
      </c>
      <c r="AF37" s="112">
        <f t="shared" si="53"/>
        <v>145.50191916538387</v>
      </c>
      <c r="AG37" s="112">
        <f t="shared" si="53"/>
        <v>149.28496906368386</v>
      </c>
      <c r="AH37" s="112">
        <f t="shared" si="49"/>
        <v>152.41995341402119</v>
      </c>
      <c r="AI37" s="112">
        <f t="shared" si="50"/>
        <v>155.46835248230161</v>
      </c>
      <c r="AJ37" s="112">
        <f t="shared" si="51"/>
        <v>158.57771953194765</v>
      </c>
      <c r="AK37" s="112">
        <f t="shared" si="52"/>
        <v>161.74927392258661</v>
      </c>
    </row>
    <row r="38" spans="1:37" ht="15.75" x14ac:dyDescent="0.25">
      <c r="A38" s="142" t="s">
        <v>310</v>
      </c>
      <c r="B38" s="86">
        <v>25</v>
      </c>
      <c r="C38" s="70">
        <v>0.22</v>
      </c>
      <c r="D38" s="86"/>
      <c r="E38" s="95"/>
      <c r="F38" s="86"/>
      <c r="G38" s="95"/>
      <c r="H38" s="86"/>
      <c r="I38" s="95"/>
      <c r="J38" s="86">
        <v>60</v>
      </c>
      <c r="K38" s="70">
        <v>0.31</v>
      </c>
      <c r="L38" s="68"/>
      <c r="M38" s="95"/>
      <c r="N38" s="68"/>
      <c r="O38" s="95"/>
      <c r="P38" s="74"/>
      <c r="Q38" s="68"/>
      <c r="R38" s="74"/>
      <c r="S38" s="68"/>
      <c r="T38" s="89"/>
      <c r="U38" s="88"/>
      <c r="V38" s="115"/>
      <c r="W38" s="74">
        <f>IF((B38*C38+D38*E38+F38*G38+H38*I38+J38*K38+L38*M38+N38*O38+P38+Q38*R38)=0,"",
                          ((B38*C38+D38*E38+F38*G38+H38*I38+J38*K38+L38*M38+N38*O38)*IF(U38&gt;0,U38,1)+P38+IF(Q38=0,1,Q38)*R38)*(1+Overhead_Common)*IF(V38&gt;0,V38,1))</f>
        <v>26.510000000000005</v>
      </c>
      <c r="X38" s="112">
        <f>W38</f>
        <v>26.510000000000005</v>
      </c>
      <c r="Y38" s="112">
        <f t="shared" ref="Y38:AG38" si="54">X38*(1+X$3)</f>
        <v>26.576275000000003</v>
      </c>
      <c r="Z38" s="112">
        <f t="shared" si="54"/>
        <v>26.244071562500004</v>
      </c>
      <c r="AA38" s="112">
        <f t="shared" si="54"/>
        <v>26.569498049875001</v>
      </c>
      <c r="AB38" s="112">
        <f t="shared" si="54"/>
        <v>29.133454611687938</v>
      </c>
      <c r="AC38" s="112">
        <f t="shared" si="54"/>
        <v>30.14147214125234</v>
      </c>
      <c r="AD38" s="112">
        <f t="shared" si="54"/>
        <v>30.967348477922656</v>
      </c>
      <c r="AE38" s="112">
        <f t="shared" si="54"/>
        <v>31.735338720175136</v>
      </c>
      <c r="AF38" s="112">
        <f t="shared" si="54"/>
        <v>32.528722188179515</v>
      </c>
      <c r="AG38" s="112">
        <f t="shared" si="54"/>
        <v>33.374468965072182</v>
      </c>
      <c r="AH38" s="112">
        <f t="shared" si="49"/>
        <v>34.075332813338697</v>
      </c>
      <c r="AI38" s="112">
        <f t="shared" si="50"/>
        <v>34.756839469605474</v>
      </c>
      <c r="AJ38" s="112">
        <f t="shared" si="51"/>
        <v>35.451976258997583</v>
      </c>
      <c r="AK38" s="112">
        <f t="shared" si="52"/>
        <v>36.161015784177536</v>
      </c>
    </row>
    <row r="39" spans="1:37" ht="45" x14ac:dyDescent="0.25">
      <c r="A39" s="142" t="s">
        <v>309</v>
      </c>
      <c r="B39" s="80"/>
      <c r="C39" s="70"/>
      <c r="D39" s="80"/>
      <c r="E39" s="70"/>
      <c r="F39" s="80"/>
      <c r="G39" s="70"/>
      <c r="H39" s="80"/>
      <c r="I39" s="70"/>
      <c r="J39" s="80"/>
      <c r="K39" s="70"/>
      <c r="L39" s="94"/>
      <c r="M39" s="70"/>
      <c r="N39" s="94"/>
      <c r="O39" s="70"/>
      <c r="P39" s="93"/>
      <c r="Q39" s="94"/>
      <c r="R39" s="93"/>
      <c r="S39" s="86" t="s">
        <v>308</v>
      </c>
      <c r="T39" s="92"/>
      <c r="U39" s="91"/>
      <c r="V39" s="92"/>
      <c r="W39" s="74" t="str">
        <f>IF((B39*C39+D39*E39+F39*G39+H39*I39+J39*K39+L39*M39+N39*O39+P39+Q39*R39)=0,"",
                          ((B39*C39+D39*E39+F39*G39+H39*I39+J39*K39+L39*M39+N39*O39)*IF(U39&gt;0,U39,1)+P39+IF(Q39=0,1,Q39)*R39)*(1+Overhead_Common)*IF(V39&gt;0,V39,1))</f>
        <v/>
      </c>
      <c r="X39" s="112" t="str">
        <f>W39</f>
        <v/>
      </c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</row>
    <row r="40" spans="1:37" ht="30" x14ac:dyDescent="0.25">
      <c r="A40" s="142" t="s">
        <v>307</v>
      </c>
      <c r="B40" s="80"/>
      <c r="C40" s="70"/>
      <c r="D40" s="80"/>
      <c r="E40" s="70"/>
      <c r="F40" s="80"/>
      <c r="G40" s="70"/>
      <c r="H40" s="80"/>
      <c r="I40" s="70"/>
      <c r="J40" s="80"/>
      <c r="K40" s="70"/>
      <c r="L40" s="94"/>
      <c r="M40" s="70"/>
      <c r="N40" s="94"/>
      <c r="O40" s="70"/>
      <c r="P40" s="93"/>
      <c r="Q40" s="94"/>
      <c r="R40" s="93"/>
      <c r="S40" s="86" t="s">
        <v>306</v>
      </c>
      <c r="T40" s="92"/>
      <c r="U40" s="91"/>
      <c r="V40" s="92"/>
      <c r="W40" s="74" t="str">
        <f>IF((B40*C40+D40*E40+F40*G40+H40*I40+J40*K40+L40*M40+N40*O40+P40+Q40*R40)=0,"",
                          ((B40*C40+D40*E40+F40*G40+H40*I40+J40*K40+L40*M40+N40*O40)*IF(U40&gt;0,U40,1)+P40+IF(Q40=0,1,Q40)*R40)*(1+Overhead_Common)*IF(V40&gt;0,V40,1))</f>
        <v/>
      </c>
      <c r="X40" s="112" t="str">
        <f>W40</f>
        <v/>
      </c>
      <c r="Y40" s="112"/>
      <c r="Z40" s="112"/>
      <c r="AA40" s="112"/>
      <c r="AB40" s="112"/>
      <c r="AC40" s="112"/>
      <c r="AD40" s="112"/>
      <c r="AE40" s="112"/>
      <c r="AF40" s="112"/>
      <c r="AG40" s="112"/>
      <c r="AH40" s="112"/>
      <c r="AI40" s="112"/>
      <c r="AJ40" s="112"/>
      <c r="AK40" s="112"/>
    </row>
    <row r="41" spans="1:37" customFormat="1" ht="15.75" x14ac:dyDescent="0.25">
      <c r="A41" s="50" t="s">
        <v>49</v>
      </c>
      <c r="B41" s="72"/>
      <c r="C41" s="73"/>
      <c r="D41" s="72"/>
      <c r="E41" s="73"/>
      <c r="F41" s="72"/>
      <c r="G41" s="73"/>
      <c r="H41" s="72"/>
      <c r="I41" s="73"/>
      <c r="J41" s="72"/>
      <c r="K41" s="73"/>
      <c r="L41" s="72"/>
      <c r="M41" s="73"/>
      <c r="N41" s="72"/>
      <c r="O41" s="73"/>
      <c r="P41" s="73"/>
      <c r="Q41" s="72"/>
      <c r="R41" s="72"/>
      <c r="S41" s="72"/>
      <c r="T41" s="72"/>
      <c r="U41" s="72"/>
      <c r="V41" s="72"/>
      <c r="W41" s="71"/>
      <c r="X41" s="12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</row>
    <row r="42" spans="1:37" customFormat="1" ht="30" x14ac:dyDescent="0.25">
      <c r="A42" s="53" t="s">
        <v>42</v>
      </c>
      <c r="B42" s="47">
        <v>12</v>
      </c>
      <c r="C42" s="48">
        <f>Parameters!$D$17</f>
        <v>0.26</v>
      </c>
      <c r="D42" s="47">
        <v>420</v>
      </c>
      <c r="E42" s="48">
        <f>Parameters!$D$19</f>
        <v>0.31</v>
      </c>
      <c r="F42" s="47">
        <v>550</v>
      </c>
      <c r="G42" s="48">
        <f>Parameters!$D$21</f>
        <v>0.33</v>
      </c>
      <c r="H42" s="47">
        <v>360</v>
      </c>
      <c r="I42" s="11">
        <f>Parameters!$D$23</f>
        <v>0.28999999999999998</v>
      </c>
      <c r="J42" s="47">
        <v>940</v>
      </c>
      <c r="K42" s="43">
        <f>Parameters!$D$25</f>
        <v>0.28999999999999998</v>
      </c>
      <c r="L42" s="47">
        <v>120</v>
      </c>
      <c r="M42" s="9">
        <f>Parameters!$D$27</f>
        <v>0.28999999999999998</v>
      </c>
      <c r="N42" s="47">
        <v>450</v>
      </c>
      <c r="O42" s="9">
        <f>Parameters!$D$29</f>
        <v>0.28999999999999998</v>
      </c>
      <c r="P42" s="47">
        <v>486</v>
      </c>
      <c r="Q42" s="47">
        <v>120</v>
      </c>
      <c r="R42" s="43">
        <f>Parameters!$D$32</f>
        <v>0.28999999999999998</v>
      </c>
      <c r="S42" s="38"/>
      <c r="T42" s="87" t="s">
        <v>238</v>
      </c>
      <c r="U42" s="84"/>
      <c r="V42" s="114">
        <f>1/Parameters!$B$5</f>
        <v>0.5</v>
      </c>
      <c r="W42" s="74">
        <f t="shared" ref="W42:W49" si="55">IF((B42*C42+D42*E42+F42*G42+H42*I42+J42*K42+L42*M42+N42*O42+P42+Q42*R42)=0,"",
                          ((B42*C42+D42*E42+F42*G42+H42*I42+J42*K42+L42*M42+N42*O42)*IF(U42&gt;0,U42,1)+P42+IF(Q42=0,1,Q42)*R42)*(1+Overhead_Common)*IF(V42&gt;0,V42,1))</f>
        <v>757.85599999999999</v>
      </c>
      <c r="X42" s="15">
        <f t="shared" ref="X42:X49" si="56">W42</f>
        <v>757.85599999999999</v>
      </c>
      <c r="Y42" s="15">
        <f t="shared" ref="Y42:Y49" si="57">X42*(1+X$3)</f>
        <v>759.75063999999998</v>
      </c>
      <c r="Z42" s="15">
        <f t="shared" ref="Z42:Z49" si="58">Y42*(1+$Y$3)</f>
        <v>750.25375700000006</v>
      </c>
      <c r="AA42" s="15">
        <f t="shared" ref="AA42:AA49" si="59">Z42*(1+$Z$3)</f>
        <v>759.55690358679999</v>
      </c>
      <c r="AB42" s="15">
        <f t="shared" ref="AB42:AB49" si="60">AA42*(1+$AA$3)</f>
        <v>832.85414478292626</v>
      </c>
      <c r="AC42" s="15">
        <f t="shared" ref="AC42:AC49" si="61">AB42*(1+$AB$3)</f>
        <v>861.67089819241551</v>
      </c>
      <c r="AD42" s="15">
        <f t="shared" ref="AD42:AD49" si="62">AC42*(1+$AC$3)</f>
        <v>885.28068080288779</v>
      </c>
      <c r="AE42" s="15">
        <f t="shared" ref="AE42:AE49" si="63">AD42*(1+$AD$3)</f>
        <v>907.23564168679934</v>
      </c>
      <c r="AF42" s="15">
        <f t="shared" ref="AF42:AF49" si="64">AE42*(1+$AE$3)</f>
        <v>929.91653272896929</v>
      </c>
      <c r="AG42" s="15">
        <f t="shared" ref="AG42:AG49" si="65">AF42*(1+$AF$3)</f>
        <v>954.09436257992252</v>
      </c>
      <c r="AH42" s="15">
        <f t="shared" ref="AH42:AH49" si="66">AG42*(1+$AF$3)</f>
        <v>978.90081600700057</v>
      </c>
      <c r="AI42" s="15">
        <f t="shared" ref="AI42:AI49" si="67">AH42*(1+$AF$3)</f>
        <v>1004.3522372231826</v>
      </c>
      <c r="AJ42" s="15">
        <f t="shared" ref="AJ42:AJ49" si="68">AI42*(1+$AF$3)</f>
        <v>1030.4653953909853</v>
      </c>
      <c r="AK42" s="15">
        <f t="shared" ref="AK42:AK49" si="69">AJ42*(1+$AF$3)</f>
        <v>1057.257495671151</v>
      </c>
    </row>
    <row r="43" spans="1:37" customFormat="1" ht="15.75" x14ac:dyDescent="0.25">
      <c r="A43" s="53" t="s">
        <v>43</v>
      </c>
      <c r="B43" s="47">
        <v>10</v>
      </c>
      <c r="C43" s="48">
        <f>Parameters!$D$17</f>
        <v>0.26</v>
      </c>
      <c r="D43" s="47">
        <v>270</v>
      </c>
      <c r="E43" s="48">
        <f>Parameters!$D$19</f>
        <v>0.31</v>
      </c>
      <c r="F43" s="47">
        <v>120</v>
      </c>
      <c r="G43" s="48">
        <f>Parameters!$D$21</f>
        <v>0.33</v>
      </c>
      <c r="H43" s="47">
        <v>120</v>
      </c>
      <c r="I43" s="11">
        <f>Parameters!$D$23</f>
        <v>0.28999999999999998</v>
      </c>
      <c r="J43" s="47">
        <v>465</v>
      </c>
      <c r="K43" s="43">
        <f>Parameters!$D$25</f>
        <v>0.28999999999999998</v>
      </c>
      <c r="L43" s="47">
        <v>60</v>
      </c>
      <c r="M43" s="9">
        <f>Parameters!$D$27</f>
        <v>0.28999999999999998</v>
      </c>
      <c r="N43" s="47">
        <v>690</v>
      </c>
      <c r="O43" s="9">
        <f>Parameters!$D$29</f>
        <v>0.28999999999999998</v>
      </c>
      <c r="P43" s="47"/>
      <c r="Q43" s="47">
        <v>120</v>
      </c>
      <c r="R43" s="43">
        <f>Parameters!$D$32</f>
        <v>0.28999999999999998</v>
      </c>
      <c r="S43" s="38"/>
      <c r="T43" s="38"/>
      <c r="U43" s="38"/>
      <c r="V43" s="116"/>
      <c r="W43" s="74">
        <f t="shared" si="55"/>
        <v>602.63499999999999</v>
      </c>
      <c r="X43" s="15">
        <f t="shared" si="56"/>
        <v>602.63499999999999</v>
      </c>
      <c r="Y43" s="15">
        <f t="shared" si="57"/>
        <v>604.14158750000001</v>
      </c>
      <c r="Z43" s="15">
        <f t="shared" si="58"/>
        <v>596.58981765625003</v>
      </c>
      <c r="AA43" s="15">
        <f t="shared" si="59"/>
        <v>603.98753139518749</v>
      </c>
      <c r="AB43" s="15">
        <f t="shared" si="60"/>
        <v>662.27232817482309</v>
      </c>
      <c r="AC43" s="15">
        <f t="shared" si="61"/>
        <v>685.18695072967193</v>
      </c>
      <c r="AD43" s="15">
        <f t="shared" si="62"/>
        <v>703.96107317966505</v>
      </c>
      <c r="AE43" s="15">
        <f t="shared" si="63"/>
        <v>721.41930779452071</v>
      </c>
      <c r="AF43" s="15">
        <f t="shared" si="64"/>
        <v>739.45479048938364</v>
      </c>
      <c r="AG43" s="15">
        <f t="shared" si="65"/>
        <v>758.68061504210766</v>
      </c>
      <c r="AH43" s="15">
        <f t="shared" si="66"/>
        <v>778.40631103320243</v>
      </c>
      <c r="AI43" s="15">
        <f t="shared" si="67"/>
        <v>798.64487512006576</v>
      </c>
      <c r="AJ43" s="15">
        <f t="shared" si="68"/>
        <v>819.40964187318752</v>
      </c>
      <c r="AK43" s="15">
        <f t="shared" si="69"/>
        <v>840.71429256189037</v>
      </c>
    </row>
    <row r="44" spans="1:37" customFormat="1" ht="15.75" x14ac:dyDescent="0.25">
      <c r="A44" s="53" t="s">
        <v>44</v>
      </c>
      <c r="B44" s="47">
        <v>10</v>
      </c>
      <c r="C44" s="48">
        <f>Parameters!$D$17</f>
        <v>0.26</v>
      </c>
      <c r="D44" s="47">
        <v>112.5</v>
      </c>
      <c r="E44" s="48">
        <f>Parameters!$D$19</f>
        <v>0.31</v>
      </c>
      <c r="F44" s="47">
        <v>240</v>
      </c>
      <c r="G44" s="48">
        <f>Parameters!$D$21</f>
        <v>0.33</v>
      </c>
      <c r="H44" s="47">
        <v>120</v>
      </c>
      <c r="I44" s="11">
        <f>Parameters!$D$23</f>
        <v>0.28999999999999998</v>
      </c>
      <c r="J44" s="47">
        <v>105</v>
      </c>
      <c r="K44" s="43">
        <f>Parameters!$D$25</f>
        <v>0.28999999999999998</v>
      </c>
      <c r="L44" s="47">
        <v>60</v>
      </c>
      <c r="M44" s="9">
        <f>Parameters!$D$27</f>
        <v>0.28999999999999998</v>
      </c>
      <c r="N44" s="47">
        <v>160</v>
      </c>
      <c r="O44" s="9">
        <f>Parameters!$D$29</f>
        <v>0.28999999999999998</v>
      </c>
      <c r="P44" s="47"/>
      <c r="Q44" s="47"/>
      <c r="R44" s="48"/>
      <c r="S44" s="38"/>
      <c r="T44" s="38"/>
      <c r="U44" s="38"/>
      <c r="V44" s="116"/>
      <c r="W44" s="74">
        <f t="shared" si="55"/>
        <v>270.29750000000007</v>
      </c>
      <c r="X44" s="15">
        <f t="shared" si="56"/>
        <v>270.29750000000007</v>
      </c>
      <c r="Y44" s="15">
        <f t="shared" si="57"/>
        <v>270.97324375000005</v>
      </c>
      <c r="Z44" s="15">
        <f t="shared" si="58"/>
        <v>267.58607820312506</v>
      </c>
      <c r="AA44" s="15">
        <f t="shared" si="59"/>
        <v>270.90414557284379</v>
      </c>
      <c r="AB44" s="15">
        <f t="shared" si="60"/>
        <v>297.04639562062323</v>
      </c>
      <c r="AC44" s="15">
        <f t="shared" si="61"/>
        <v>307.32420090909676</v>
      </c>
      <c r="AD44" s="15">
        <f t="shared" si="62"/>
        <v>315.74488401400606</v>
      </c>
      <c r="AE44" s="15">
        <f t="shared" si="63"/>
        <v>323.5753571375534</v>
      </c>
      <c r="AF44" s="15">
        <f t="shared" si="64"/>
        <v>331.66474106599219</v>
      </c>
      <c r="AG44" s="15">
        <f t="shared" si="65"/>
        <v>340.28802433370799</v>
      </c>
      <c r="AH44" s="15">
        <f t="shared" si="66"/>
        <v>349.1355129663844</v>
      </c>
      <c r="AI44" s="15">
        <f t="shared" si="67"/>
        <v>358.21303630351042</v>
      </c>
      <c r="AJ44" s="15">
        <f t="shared" si="68"/>
        <v>367.52657524740169</v>
      </c>
      <c r="AK44" s="15">
        <f t="shared" si="69"/>
        <v>377.08226620383414</v>
      </c>
    </row>
    <row r="45" spans="1:37" customFormat="1" ht="15.75" x14ac:dyDescent="0.25">
      <c r="A45" s="53" t="s">
        <v>45</v>
      </c>
      <c r="B45" s="47"/>
      <c r="C45" s="48"/>
      <c r="D45" s="47"/>
      <c r="E45" s="48"/>
      <c r="F45" s="47">
        <v>240</v>
      </c>
      <c r="G45" s="48">
        <f>Parameters!$D$21</f>
        <v>0.33</v>
      </c>
      <c r="H45" s="47"/>
      <c r="I45" s="48"/>
      <c r="J45" s="47"/>
      <c r="K45" s="48"/>
      <c r="L45" s="47"/>
      <c r="M45" s="48"/>
      <c r="N45" s="47">
        <v>1200</v>
      </c>
      <c r="O45" s="9">
        <f>Parameters!$D$29</f>
        <v>0.28999999999999998</v>
      </c>
      <c r="P45" s="47"/>
      <c r="Q45" s="47"/>
      <c r="R45" s="48"/>
      <c r="S45" s="38"/>
      <c r="T45" s="38"/>
      <c r="U45" s="38"/>
      <c r="V45" s="116"/>
      <c r="W45" s="74">
        <f t="shared" si="55"/>
        <v>469.92</v>
      </c>
      <c r="X45" s="15">
        <f t="shared" si="56"/>
        <v>469.92</v>
      </c>
      <c r="Y45" s="15">
        <f t="shared" si="57"/>
        <v>471.09479999999996</v>
      </c>
      <c r="Z45" s="15">
        <f t="shared" si="58"/>
        <v>465.20611500000001</v>
      </c>
      <c r="AA45" s="15">
        <f t="shared" si="59"/>
        <v>470.97467082600002</v>
      </c>
      <c r="AB45" s="15">
        <f t="shared" si="60"/>
        <v>516.42372656070904</v>
      </c>
      <c r="AC45" s="15">
        <f t="shared" si="61"/>
        <v>534.29198749970953</v>
      </c>
      <c r="AD45" s="15">
        <f t="shared" si="62"/>
        <v>548.9315879572016</v>
      </c>
      <c r="AE45" s="15">
        <f t="shared" si="63"/>
        <v>562.54509133854015</v>
      </c>
      <c r="AF45" s="15">
        <f t="shared" si="64"/>
        <v>576.60871862200361</v>
      </c>
      <c r="AG45" s="15">
        <f t="shared" si="65"/>
        <v>591.60054530617572</v>
      </c>
      <c r="AH45" s="15">
        <f t="shared" si="66"/>
        <v>606.98215948413633</v>
      </c>
      <c r="AI45" s="15">
        <f t="shared" si="67"/>
        <v>622.76369563072387</v>
      </c>
      <c r="AJ45" s="15">
        <f t="shared" si="68"/>
        <v>638.95555171712272</v>
      </c>
      <c r="AK45" s="15">
        <f t="shared" si="69"/>
        <v>655.56839606176788</v>
      </c>
    </row>
    <row r="46" spans="1:37" customFormat="1" ht="15.75" x14ac:dyDescent="0.25">
      <c r="A46" s="54" t="s">
        <v>50</v>
      </c>
      <c r="B46" s="47">
        <v>5</v>
      </c>
      <c r="C46" s="43">
        <f>Parameters!$D$17</f>
        <v>0.26</v>
      </c>
      <c r="D46" s="47">
        <v>12.5</v>
      </c>
      <c r="E46" s="48">
        <f>Parameters!$D$19</f>
        <v>0.31</v>
      </c>
      <c r="F46" s="47"/>
      <c r="G46" s="48"/>
      <c r="H46" s="47">
        <v>50</v>
      </c>
      <c r="I46" s="11">
        <f>Parameters!$D$23</f>
        <v>0.28999999999999998</v>
      </c>
      <c r="J46" s="47">
        <v>210</v>
      </c>
      <c r="K46" s="43">
        <f>Parameters!$D$25</f>
        <v>0.28999999999999998</v>
      </c>
      <c r="L46" s="47">
        <v>60</v>
      </c>
      <c r="M46" s="9">
        <f>Parameters!$D$27</f>
        <v>0.28999999999999998</v>
      </c>
      <c r="N46" s="47"/>
      <c r="O46" s="48"/>
      <c r="P46" s="48"/>
      <c r="Q46" s="47"/>
      <c r="R46" s="48"/>
      <c r="S46" s="38"/>
      <c r="T46" s="38"/>
      <c r="U46" s="38"/>
      <c r="V46" s="116"/>
      <c r="W46" s="74">
        <f t="shared" si="55"/>
        <v>107.77250000000001</v>
      </c>
      <c r="X46" s="15">
        <f t="shared" si="56"/>
        <v>107.77250000000001</v>
      </c>
      <c r="Y46" s="15">
        <f t="shared" si="57"/>
        <v>108.04193125</v>
      </c>
      <c r="Z46" s="15">
        <f t="shared" si="58"/>
        <v>106.69140710937501</v>
      </c>
      <c r="AA46" s="15">
        <f t="shared" si="59"/>
        <v>108.01438055753125</v>
      </c>
      <c r="AB46" s="15">
        <f t="shared" si="60"/>
        <v>118.43776828133302</v>
      </c>
      <c r="AC46" s="15">
        <f t="shared" si="61"/>
        <v>122.53571506386714</v>
      </c>
      <c r="AD46" s="15">
        <f t="shared" si="62"/>
        <v>125.89319365661711</v>
      </c>
      <c r="AE46" s="15">
        <f t="shared" si="63"/>
        <v>129.01534485930122</v>
      </c>
      <c r="AF46" s="15">
        <f t="shared" si="64"/>
        <v>132.24072848078373</v>
      </c>
      <c r="AG46" s="15">
        <f t="shared" si="65"/>
        <v>135.67898742128412</v>
      </c>
      <c r="AH46" s="15">
        <f t="shared" si="66"/>
        <v>139.20664109423751</v>
      </c>
      <c r="AI46" s="15">
        <f t="shared" si="67"/>
        <v>142.82601376268769</v>
      </c>
      <c r="AJ46" s="15">
        <f t="shared" si="68"/>
        <v>146.53949012051757</v>
      </c>
      <c r="AK46" s="15">
        <f t="shared" si="69"/>
        <v>150.34951686365102</v>
      </c>
    </row>
    <row r="47" spans="1:37" customFormat="1" ht="15.75" x14ac:dyDescent="0.25">
      <c r="A47" s="54" t="s">
        <v>51</v>
      </c>
      <c r="B47" s="47">
        <v>7.5</v>
      </c>
      <c r="C47" s="48">
        <f>Parameters!$D$17</f>
        <v>0.26</v>
      </c>
      <c r="D47" s="47">
        <v>22.5</v>
      </c>
      <c r="E47" s="48">
        <f>Parameters!$D$19</f>
        <v>0.31</v>
      </c>
      <c r="F47" s="47"/>
      <c r="G47" s="48"/>
      <c r="H47" s="47"/>
      <c r="I47" s="48"/>
      <c r="J47" s="47"/>
      <c r="K47" s="48"/>
      <c r="L47" s="47">
        <v>60</v>
      </c>
      <c r="M47" s="9">
        <f>Parameters!$D$27</f>
        <v>0.28999999999999998</v>
      </c>
      <c r="N47" s="47"/>
      <c r="O47" s="48"/>
      <c r="P47" s="48"/>
      <c r="Q47" s="47"/>
      <c r="R47" s="48"/>
      <c r="S47" s="38"/>
      <c r="T47" s="38"/>
      <c r="U47" s="38"/>
      <c r="V47" s="116"/>
      <c r="W47" s="74">
        <f t="shared" si="55"/>
        <v>28.957500000000003</v>
      </c>
      <c r="X47" s="15">
        <f t="shared" si="56"/>
        <v>28.957500000000003</v>
      </c>
      <c r="Y47" s="15">
        <f t="shared" si="57"/>
        <v>29.029893750000003</v>
      </c>
      <c r="Z47" s="15">
        <f t="shared" si="58"/>
        <v>28.667020078125006</v>
      </c>
      <c r="AA47" s="15">
        <f t="shared" si="59"/>
        <v>29.022491127093755</v>
      </c>
      <c r="AB47" s="15">
        <f t="shared" si="60"/>
        <v>31.823161520858303</v>
      </c>
      <c r="AC47" s="15">
        <f t="shared" si="61"/>
        <v>32.92424290948</v>
      </c>
      <c r="AD47" s="15">
        <f t="shared" si="62"/>
        <v>33.826367165199756</v>
      </c>
      <c r="AE47" s="15">
        <f t="shared" si="63"/>
        <v>34.665261070896705</v>
      </c>
      <c r="AF47" s="15">
        <f t="shared" si="64"/>
        <v>35.53189259766912</v>
      </c>
      <c r="AG47" s="15">
        <f t="shared" si="65"/>
        <v>36.455721805208519</v>
      </c>
      <c r="AH47" s="15">
        <f t="shared" si="66"/>
        <v>37.403570572143941</v>
      </c>
      <c r="AI47" s="15">
        <f t="shared" si="67"/>
        <v>38.376063407019686</v>
      </c>
      <c r="AJ47" s="15">
        <f t="shared" si="68"/>
        <v>39.373841055602199</v>
      </c>
      <c r="AK47" s="15">
        <f t="shared" si="69"/>
        <v>40.397560923047855</v>
      </c>
    </row>
    <row r="48" spans="1:37" customFormat="1" ht="15.75" x14ac:dyDescent="0.25">
      <c r="A48" s="54" t="s">
        <v>52</v>
      </c>
      <c r="B48" s="47">
        <v>7.5</v>
      </c>
      <c r="C48" s="48">
        <f>Parameters!$D$17</f>
        <v>0.26</v>
      </c>
      <c r="D48" s="47">
        <v>10</v>
      </c>
      <c r="E48" s="48">
        <f>Parameters!$D$19</f>
        <v>0.31</v>
      </c>
      <c r="F48" s="47"/>
      <c r="G48" s="48"/>
      <c r="H48" s="47">
        <v>50</v>
      </c>
      <c r="I48" s="11">
        <f>Parameters!$D$23</f>
        <v>0.28999999999999998</v>
      </c>
      <c r="J48" s="47">
        <v>120</v>
      </c>
      <c r="K48" s="43">
        <f>Parameters!$D$25</f>
        <v>0.28999999999999998</v>
      </c>
      <c r="L48" s="47">
        <v>45</v>
      </c>
      <c r="M48" s="9">
        <f>Parameters!$D$27</f>
        <v>0.28999999999999998</v>
      </c>
      <c r="N48" s="47"/>
      <c r="O48" s="48"/>
      <c r="P48" s="48"/>
      <c r="Q48" s="47"/>
      <c r="R48" s="48"/>
      <c r="S48" s="38"/>
      <c r="T48" s="38"/>
      <c r="U48" s="38"/>
      <c r="V48" s="116"/>
      <c r="W48" s="74">
        <f t="shared" si="55"/>
        <v>74.14</v>
      </c>
      <c r="X48" s="15">
        <f t="shared" si="56"/>
        <v>74.14</v>
      </c>
      <c r="Y48" s="15">
        <f t="shared" si="57"/>
        <v>74.32535</v>
      </c>
      <c r="Z48" s="15">
        <f t="shared" si="58"/>
        <v>73.396283124999997</v>
      </c>
      <c r="AA48" s="15">
        <f t="shared" si="59"/>
        <v>74.306397035749995</v>
      </c>
      <c r="AB48" s="15">
        <f t="shared" si="60"/>
        <v>81.47696434969987</v>
      </c>
      <c r="AC48" s="15">
        <f t="shared" si="61"/>
        <v>84.296067316199483</v>
      </c>
      <c r="AD48" s="15">
        <f t="shared" si="62"/>
        <v>86.60577956066335</v>
      </c>
      <c r="AE48" s="15">
        <f t="shared" si="63"/>
        <v>88.753602893767791</v>
      </c>
      <c r="AF48" s="15">
        <f t="shared" si="64"/>
        <v>90.972442966111984</v>
      </c>
      <c r="AG48" s="15">
        <f t="shared" si="65"/>
        <v>93.337726483230895</v>
      </c>
      <c r="AH48" s="15">
        <f t="shared" si="66"/>
        <v>95.764507371794906</v>
      </c>
      <c r="AI48" s="15">
        <f t="shared" si="67"/>
        <v>98.254384563461571</v>
      </c>
      <c r="AJ48" s="15">
        <f t="shared" si="68"/>
        <v>100.80899856211157</v>
      </c>
      <c r="AK48" s="15">
        <f t="shared" si="69"/>
        <v>103.43003252472647</v>
      </c>
    </row>
    <row r="49" spans="1:37" customFormat="1" ht="15.75" x14ac:dyDescent="0.25">
      <c r="A49" s="54" t="s">
        <v>53</v>
      </c>
      <c r="B49" s="47">
        <v>7.5</v>
      </c>
      <c r="C49" s="48">
        <f>Parameters!$D$17</f>
        <v>0.26</v>
      </c>
      <c r="D49" s="47">
        <v>22.5</v>
      </c>
      <c r="E49" s="48">
        <f>Parameters!$D$19</f>
        <v>0.31</v>
      </c>
      <c r="F49" s="47"/>
      <c r="G49" s="48"/>
      <c r="H49" s="47"/>
      <c r="I49" s="48"/>
      <c r="J49" s="47"/>
      <c r="K49" s="48"/>
      <c r="L49" s="47">
        <v>45</v>
      </c>
      <c r="M49" s="9">
        <f>Parameters!$D$27</f>
        <v>0.28999999999999998</v>
      </c>
      <c r="N49" s="47"/>
      <c r="O49" s="48"/>
      <c r="P49" s="48"/>
      <c r="Q49" s="47"/>
      <c r="R49" s="48"/>
      <c r="S49" s="38"/>
      <c r="T49" s="38"/>
      <c r="U49" s="38"/>
      <c r="V49" s="116"/>
      <c r="W49" s="74">
        <f t="shared" si="55"/>
        <v>24.172500000000003</v>
      </c>
      <c r="X49" s="15">
        <f t="shared" si="56"/>
        <v>24.172500000000003</v>
      </c>
      <c r="Y49" s="15">
        <f t="shared" si="57"/>
        <v>24.23293125</v>
      </c>
      <c r="Z49" s="15">
        <f t="shared" si="58"/>
        <v>23.930019609375002</v>
      </c>
      <c r="AA49" s="15">
        <f t="shared" si="59"/>
        <v>24.226751852531251</v>
      </c>
      <c r="AB49" s="15">
        <f t="shared" si="60"/>
        <v>26.564633406300519</v>
      </c>
      <c r="AC49" s="15">
        <f t="shared" si="61"/>
        <v>27.483769722158517</v>
      </c>
      <c r="AD49" s="15">
        <f t="shared" si="62"/>
        <v>28.236825012545662</v>
      </c>
      <c r="AE49" s="15">
        <f t="shared" si="63"/>
        <v>28.937098272856794</v>
      </c>
      <c r="AF49" s="15">
        <f t="shared" si="64"/>
        <v>29.660525729678213</v>
      </c>
      <c r="AG49" s="15">
        <f t="shared" si="65"/>
        <v>30.431699398649847</v>
      </c>
      <c r="AH49" s="15">
        <f t="shared" si="66"/>
        <v>31.222923583014744</v>
      </c>
      <c r="AI49" s="15">
        <f t="shared" si="67"/>
        <v>32.034719596173126</v>
      </c>
      <c r="AJ49" s="15">
        <f t="shared" si="68"/>
        <v>32.867622305673628</v>
      </c>
      <c r="AK49" s="15">
        <f t="shared" si="69"/>
        <v>33.722180485621145</v>
      </c>
    </row>
    <row r="50" spans="1:37" ht="15.75" x14ac:dyDescent="0.25">
      <c r="A50" s="144" t="s">
        <v>305</v>
      </c>
      <c r="B50" s="72"/>
      <c r="C50" s="73"/>
      <c r="D50" s="72"/>
      <c r="E50" s="73"/>
      <c r="F50" s="72"/>
      <c r="G50" s="73"/>
      <c r="H50" s="72"/>
      <c r="I50" s="73"/>
      <c r="J50" s="72"/>
      <c r="K50" s="73"/>
      <c r="L50" s="72"/>
      <c r="M50" s="73"/>
      <c r="N50" s="72"/>
      <c r="O50" s="73"/>
      <c r="P50" s="73"/>
      <c r="Q50" s="72"/>
      <c r="R50" s="72"/>
      <c r="S50" s="73"/>
      <c r="T50" s="72"/>
      <c r="U50" s="71"/>
      <c r="V50" s="113"/>
      <c r="W50" s="71"/>
      <c r="X50" s="12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</row>
    <row r="51" spans="1:37" ht="15.75" x14ac:dyDescent="0.25">
      <c r="A51" s="145" t="s">
        <v>304</v>
      </c>
      <c r="B51" s="80">
        <v>50</v>
      </c>
      <c r="C51" s="70">
        <f>Parameters!$D$17</f>
        <v>0.26</v>
      </c>
      <c r="D51" s="80"/>
      <c r="E51" s="70"/>
      <c r="F51" s="80">
        <v>1080</v>
      </c>
      <c r="G51" s="70">
        <f>Parameters!$D$21</f>
        <v>0.33</v>
      </c>
      <c r="H51" s="80"/>
      <c r="I51" s="70"/>
      <c r="J51" s="80"/>
      <c r="K51" s="70"/>
      <c r="L51" s="80"/>
      <c r="M51" s="70"/>
      <c r="N51" s="80">
        <v>50</v>
      </c>
      <c r="O51" s="70">
        <f>Parameters!$D$29</f>
        <v>0.28999999999999998</v>
      </c>
      <c r="P51" s="79"/>
      <c r="Q51" s="80"/>
      <c r="R51" s="79"/>
      <c r="S51" s="78"/>
      <c r="T51" s="83"/>
      <c r="U51" s="75"/>
      <c r="V51" s="67"/>
      <c r="W51" s="74">
        <f>IF((B51*C51+D51*E51+F51*G51+H51*I51+J51*K51+L51*M51+N51*O51+P51+Q51*R51)=0,"",
                          ((B51*C51+D51*E51+F51*G51+H51*I51+J51*K51+L51*M51+N51*O51)*IF(U51&gt;0,U51,1)+P51+IF(Q51=0,1,Q51)*R51)*(1+Overhead_Common)*IF(V51&gt;0,V51,1))</f>
        <v>422.29000000000008</v>
      </c>
      <c r="X51" s="112">
        <f>W51</f>
        <v>422.29000000000008</v>
      </c>
      <c r="Y51" s="112">
        <f t="shared" ref="Y51:AG51" si="70">X51*(1+X$3)</f>
        <v>423.34572500000007</v>
      </c>
      <c r="Z51" s="112">
        <f t="shared" si="70"/>
        <v>418.05390343750008</v>
      </c>
      <c r="AA51" s="112">
        <f t="shared" si="70"/>
        <v>423.23777184012505</v>
      </c>
      <c r="AB51" s="112">
        <f t="shared" si="70"/>
        <v>464.08021682269714</v>
      </c>
      <c r="AC51" s="112">
        <f t="shared" si="70"/>
        <v>480.13739232476246</v>
      </c>
      <c r="AD51" s="112">
        <f t="shared" si="70"/>
        <v>493.29315687446098</v>
      </c>
      <c r="AE51" s="112">
        <f t="shared" si="70"/>
        <v>505.52682716494758</v>
      </c>
      <c r="AF51" s="112">
        <f t="shared" si="70"/>
        <v>518.16499784407119</v>
      </c>
      <c r="AG51" s="112">
        <f t="shared" si="70"/>
        <v>531.63728778801703</v>
      </c>
      <c r="AH51" s="112">
        <f t="shared" ref="AH51:AH55" si="71">AG51*(1+AG$3)</f>
        <v>542.80167083156539</v>
      </c>
      <c r="AI51" s="112">
        <f t="shared" ref="AI51:AI55" si="72">AH51*(1+AH$3)</f>
        <v>553.65770424819675</v>
      </c>
      <c r="AJ51" s="112">
        <f t="shared" ref="AJ51:AJ55" si="73">AI51*(1+AI$3)</f>
        <v>564.73085833316065</v>
      </c>
      <c r="AK51" s="112">
        <f t="shared" ref="AK51:AK55" si="74">AJ51*(1+AJ$3)</f>
        <v>576.02547549982387</v>
      </c>
    </row>
    <row r="52" spans="1:37" ht="15.75" x14ac:dyDescent="0.25">
      <c r="A52" s="145" t="s">
        <v>303</v>
      </c>
      <c r="B52" s="80">
        <v>60</v>
      </c>
      <c r="C52" s="70">
        <f>Parameters!$D$17</f>
        <v>0.26</v>
      </c>
      <c r="D52" s="80"/>
      <c r="E52" s="70"/>
      <c r="F52" s="80"/>
      <c r="G52" s="70"/>
      <c r="H52" s="80"/>
      <c r="I52" s="70"/>
      <c r="J52" s="80">
        <v>460</v>
      </c>
      <c r="K52" s="70">
        <f>Parameters!$D$25</f>
        <v>0.28999999999999998</v>
      </c>
      <c r="L52" s="80"/>
      <c r="M52" s="70"/>
      <c r="N52" s="80"/>
      <c r="O52" s="70"/>
      <c r="P52" s="79"/>
      <c r="Q52" s="80"/>
      <c r="R52" s="79"/>
      <c r="S52" s="78"/>
      <c r="T52" s="83"/>
      <c r="U52" s="75"/>
      <c r="V52" s="67"/>
      <c r="W52" s="74">
        <f>IF((B52*C52+D52*E52+F52*G52+H52*I52+J52*K52+L52*M52+N52*O52+P52+Q52*R52)=0,"",
                          ((B52*C52+D52*E52+F52*G52+H52*I52+J52*K52+L52*M52+N52*O52)*IF(U52&gt;0,U52,1)+P52+IF(Q52=0,1,Q52)*R52)*(1+Overhead_Common)*IF(V52&gt;0,V52,1))</f>
        <v>163.89999999999998</v>
      </c>
      <c r="X52" s="112">
        <f>W52</f>
        <v>163.89999999999998</v>
      </c>
      <c r="Y52" s="112">
        <f t="shared" ref="Y52:AG52" si="75">X52*(1+X$3)</f>
        <v>164.30974999999998</v>
      </c>
      <c r="Z52" s="112">
        <f t="shared" si="75"/>
        <v>162.25587812499998</v>
      </c>
      <c r="AA52" s="112">
        <f t="shared" si="75"/>
        <v>164.26785101374998</v>
      </c>
      <c r="AB52" s="112">
        <f t="shared" si="75"/>
        <v>180.11969863657686</v>
      </c>
      <c r="AC52" s="112">
        <f t="shared" si="75"/>
        <v>186.35184020940241</v>
      </c>
      <c r="AD52" s="112">
        <f t="shared" si="75"/>
        <v>191.45788063114006</v>
      </c>
      <c r="AE52" s="112">
        <f t="shared" si="75"/>
        <v>196.20603607079232</v>
      </c>
      <c r="AF52" s="112">
        <f t="shared" si="75"/>
        <v>201.11118697256211</v>
      </c>
      <c r="AG52" s="112">
        <f t="shared" si="75"/>
        <v>206.34007783384874</v>
      </c>
      <c r="AH52" s="112">
        <f t="shared" si="71"/>
        <v>210.67321946835955</v>
      </c>
      <c r="AI52" s="112">
        <f t="shared" si="72"/>
        <v>214.88668385772675</v>
      </c>
      <c r="AJ52" s="112">
        <f t="shared" si="73"/>
        <v>219.18441753488128</v>
      </c>
      <c r="AK52" s="112">
        <f t="shared" si="74"/>
        <v>223.56810588557892</v>
      </c>
    </row>
    <row r="53" spans="1:37" ht="51" x14ac:dyDescent="0.25">
      <c r="A53" s="145" t="s">
        <v>302</v>
      </c>
      <c r="B53" s="80"/>
      <c r="C53" s="70"/>
      <c r="D53" s="80"/>
      <c r="E53" s="70"/>
      <c r="F53" s="80"/>
      <c r="G53" s="70"/>
      <c r="H53" s="80"/>
      <c r="I53" s="70"/>
      <c r="J53" s="80">
        <v>60</v>
      </c>
      <c r="K53" s="70">
        <f>Parameters!$D$25</f>
        <v>0.28999999999999998</v>
      </c>
      <c r="L53" s="80"/>
      <c r="M53" s="70"/>
      <c r="N53" s="80"/>
      <c r="O53" s="70"/>
      <c r="P53" s="79"/>
      <c r="Q53" s="80"/>
      <c r="R53" s="79"/>
      <c r="S53" s="78"/>
      <c r="T53" s="77" t="s">
        <v>207</v>
      </c>
      <c r="U53" s="76">
        <f>Parameters!$B$7</f>
        <v>1.5</v>
      </c>
      <c r="V53" s="67"/>
      <c r="W53" s="74">
        <f>IF((B53*C53+D53*E53+F53*G53+H53*I53+J53*K53+L53*M53+N53*O53+P53+Q53*R53)=0,"",
                          ((B53*C53+D53*E53+F53*G53+H53*I53+J53*K53+L53*M53+N53*O53)*IF(U53&gt;0,U53,1)+P53+IF(Q53=0,1,Q53)*R53)*(1+Overhead_Common)*IF(V53&gt;0,V53,1))</f>
        <v>28.71</v>
      </c>
      <c r="X53" s="112">
        <f>W53</f>
        <v>28.71</v>
      </c>
      <c r="Y53" s="112">
        <f t="shared" ref="Y53:AG53" si="76">X53*(1+X$3)</f>
        <v>28.781775</v>
      </c>
      <c r="Z53" s="112">
        <f t="shared" si="76"/>
        <v>28.422002812500001</v>
      </c>
      <c r="AA53" s="112">
        <f t="shared" si="76"/>
        <v>28.774435647375</v>
      </c>
      <c r="AB53" s="112">
        <f t="shared" si="76"/>
        <v>31.551168687346689</v>
      </c>
      <c r="AC53" s="112">
        <f t="shared" si="76"/>
        <v>32.64283912392888</v>
      </c>
      <c r="AD53" s="112">
        <f t="shared" si="76"/>
        <v>33.537252915924533</v>
      </c>
      <c r="AE53" s="112">
        <f t="shared" si="76"/>
        <v>34.368976788239458</v>
      </c>
      <c r="AF53" s="112">
        <f t="shared" si="76"/>
        <v>35.228201207945439</v>
      </c>
      <c r="AG53" s="112">
        <f t="shared" si="76"/>
        <v>36.144134439352023</v>
      </c>
      <c r="AH53" s="112">
        <f t="shared" si="71"/>
        <v>36.903161262578415</v>
      </c>
      <c r="AI53" s="112">
        <f t="shared" si="72"/>
        <v>37.641224487829987</v>
      </c>
      <c r="AJ53" s="112">
        <f t="shared" si="73"/>
        <v>38.394048977586586</v>
      </c>
      <c r="AK53" s="112">
        <f t="shared" si="74"/>
        <v>39.161929957138319</v>
      </c>
    </row>
    <row r="54" spans="1:37" ht="15.75" x14ac:dyDescent="0.25">
      <c r="A54" s="145" t="s">
        <v>301</v>
      </c>
      <c r="B54" s="80">
        <v>60</v>
      </c>
      <c r="C54" s="70">
        <f>Parameters!$D$17</f>
        <v>0.26</v>
      </c>
      <c r="D54" s="80"/>
      <c r="E54" s="70"/>
      <c r="F54" s="80"/>
      <c r="G54" s="70"/>
      <c r="H54" s="80">
        <v>90</v>
      </c>
      <c r="I54" s="70">
        <f>Parameters!$D$23</f>
        <v>0.28999999999999998</v>
      </c>
      <c r="J54" s="80">
        <v>60</v>
      </c>
      <c r="K54" s="70">
        <f>Parameters!$D$25</f>
        <v>0.28999999999999998</v>
      </c>
      <c r="L54" s="80"/>
      <c r="M54" s="70"/>
      <c r="N54" s="80"/>
      <c r="O54" s="70"/>
      <c r="P54" s="79"/>
      <c r="Q54" s="80"/>
      <c r="R54" s="79"/>
      <c r="S54" s="78"/>
      <c r="T54" s="83"/>
      <c r="U54" s="75"/>
      <c r="V54" s="67"/>
      <c r="W54" s="74">
        <f>IF((B54*C54+D54*E54+F54*G54+H54*I54+J54*K54+L54*M54+N54*O54+P54+Q54*R54)=0,"",
                          ((B54*C54+D54*E54+F54*G54+H54*I54+J54*K54+L54*M54+N54*O54)*IF(U54&gt;0,U54,1)+P54+IF(Q54=0,1,Q54)*R54)*(1+Overhead_Common)*IF(V54&gt;0,V54,1))</f>
        <v>65.010000000000005</v>
      </c>
      <c r="X54" s="112">
        <f>W54</f>
        <v>65.010000000000005</v>
      </c>
      <c r="Y54" s="112">
        <f t="shared" ref="Y54:AG54" si="77">X54*(1+X$3)</f>
        <v>65.172525000000007</v>
      </c>
      <c r="Z54" s="112">
        <f t="shared" si="77"/>
        <v>64.357868437500017</v>
      </c>
      <c r="AA54" s="112">
        <f t="shared" si="77"/>
        <v>65.155906006125008</v>
      </c>
      <c r="AB54" s="112">
        <f t="shared" si="77"/>
        <v>71.443450935716072</v>
      </c>
      <c r="AC54" s="112">
        <f t="shared" si="77"/>
        <v>73.915394338091843</v>
      </c>
      <c r="AD54" s="112">
        <f t="shared" si="77"/>
        <v>75.940676142955567</v>
      </c>
      <c r="AE54" s="112">
        <f t="shared" si="77"/>
        <v>77.824004911300861</v>
      </c>
      <c r="AF54" s="112">
        <f t="shared" si="77"/>
        <v>79.769605034083369</v>
      </c>
      <c r="AG54" s="112">
        <f t="shared" si="77"/>
        <v>81.843614764969544</v>
      </c>
      <c r="AH54" s="112">
        <f t="shared" si="71"/>
        <v>83.562330675033891</v>
      </c>
      <c r="AI54" s="112">
        <f t="shared" si="72"/>
        <v>85.233577288534576</v>
      </c>
      <c r="AJ54" s="112">
        <f t="shared" si="73"/>
        <v>86.93824883430527</v>
      </c>
      <c r="AK54" s="112">
        <f t="shared" si="74"/>
        <v>88.677013810991383</v>
      </c>
    </row>
    <row r="55" spans="1:37" ht="51" x14ac:dyDescent="0.25">
      <c r="A55" s="145" t="s">
        <v>300</v>
      </c>
      <c r="B55" s="80"/>
      <c r="C55" s="70"/>
      <c r="D55" s="80"/>
      <c r="E55" s="70"/>
      <c r="F55" s="80"/>
      <c r="G55" s="70"/>
      <c r="H55" s="80"/>
      <c r="I55" s="70"/>
      <c r="J55" s="80">
        <v>60</v>
      </c>
      <c r="K55" s="70">
        <f>Parameters!$D$25</f>
        <v>0.28999999999999998</v>
      </c>
      <c r="L55" s="80"/>
      <c r="M55" s="70"/>
      <c r="N55" s="80"/>
      <c r="O55" s="70"/>
      <c r="P55" s="79"/>
      <c r="Q55" s="80"/>
      <c r="R55" s="79"/>
      <c r="S55" s="78"/>
      <c r="T55" s="77" t="s">
        <v>207</v>
      </c>
      <c r="U55" s="76">
        <f>Parameters!$B$7</f>
        <v>1.5</v>
      </c>
      <c r="V55" s="67"/>
      <c r="W55" s="74">
        <f>IF((B55*C55+D55*E55+F55*G55+H55*I55+J55*K55+L55*M55+N55*O55+P55+Q55*R55)=0,"",
                          ((B55*C55+D55*E55+F55*G55+H55*I55+J55*K55+L55*M55+N55*O55)*IF(U55&gt;0,U55,1)+P55+IF(Q55=0,1,Q55)*R55)*(1+Overhead_Common)*IF(V55&gt;0,V55,1))</f>
        <v>28.71</v>
      </c>
      <c r="X55" s="112">
        <f>W55</f>
        <v>28.71</v>
      </c>
      <c r="Y55" s="112">
        <f t="shared" ref="Y55:AG55" si="78">X55*(1+X$3)</f>
        <v>28.781775</v>
      </c>
      <c r="Z55" s="112">
        <f t="shared" si="78"/>
        <v>28.422002812500001</v>
      </c>
      <c r="AA55" s="112">
        <f t="shared" si="78"/>
        <v>28.774435647375</v>
      </c>
      <c r="AB55" s="112">
        <f t="shared" si="78"/>
        <v>31.551168687346689</v>
      </c>
      <c r="AC55" s="112">
        <f t="shared" si="78"/>
        <v>32.64283912392888</v>
      </c>
      <c r="AD55" s="112">
        <f t="shared" si="78"/>
        <v>33.537252915924533</v>
      </c>
      <c r="AE55" s="112">
        <f t="shared" si="78"/>
        <v>34.368976788239458</v>
      </c>
      <c r="AF55" s="112">
        <f t="shared" si="78"/>
        <v>35.228201207945439</v>
      </c>
      <c r="AG55" s="112">
        <f t="shared" si="78"/>
        <v>36.144134439352023</v>
      </c>
      <c r="AH55" s="112">
        <f t="shared" si="71"/>
        <v>36.903161262578415</v>
      </c>
      <c r="AI55" s="112">
        <f t="shared" si="72"/>
        <v>37.641224487829987</v>
      </c>
      <c r="AJ55" s="112">
        <f t="shared" si="73"/>
        <v>38.394048977586586</v>
      </c>
      <c r="AK55" s="112">
        <f t="shared" si="74"/>
        <v>39.161929957138319</v>
      </c>
    </row>
    <row r="56" spans="1:37" ht="15.75" x14ac:dyDescent="0.25">
      <c r="A56" s="144" t="s">
        <v>299</v>
      </c>
      <c r="B56" s="72"/>
      <c r="C56" s="73"/>
      <c r="D56" s="72"/>
      <c r="E56" s="73"/>
      <c r="F56" s="72"/>
      <c r="G56" s="73"/>
      <c r="H56" s="72"/>
      <c r="I56" s="73"/>
      <c r="J56" s="72"/>
      <c r="K56" s="73"/>
      <c r="L56" s="72"/>
      <c r="M56" s="73"/>
      <c r="N56" s="72"/>
      <c r="O56" s="73"/>
      <c r="P56" s="73"/>
      <c r="Q56" s="72"/>
      <c r="R56" s="72"/>
      <c r="S56" s="72"/>
      <c r="T56" s="72"/>
      <c r="U56" s="72"/>
      <c r="V56" s="72"/>
      <c r="W56" s="71"/>
      <c r="X56" s="12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</row>
    <row r="57" spans="1:37" ht="30" x14ac:dyDescent="0.25">
      <c r="A57" s="142" t="s">
        <v>298</v>
      </c>
      <c r="B57" s="80">
        <v>15</v>
      </c>
      <c r="C57" s="70">
        <f>Parameters!$D$17</f>
        <v>0.26</v>
      </c>
      <c r="D57" s="80"/>
      <c r="E57" s="70"/>
      <c r="F57" s="80">
        <v>1260</v>
      </c>
      <c r="G57" s="70">
        <f>Parameters!$D$21</f>
        <v>0.33</v>
      </c>
      <c r="H57" s="80"/>
      <c r="I57" s="70"/>
      <c r="J57" s="80">
        <v>540</v>
      </c>
      <c r="K57" s="70">
        <f>Parameters!$D$25</f>
        <v>0.28999999999999998</v>
      </c>
      <c r="L57" s="80"/>
      <c r="M57" s="70"/>
      <c r="N57" s="80">
        <v>75</v>
      </c>
      <c r="O57" s="70">
        <f>Parameters!$D$29</f>
        <v>0.28999999999999998</v>
      </c>
      <c r="P57" s="79"/>
      <c r="Q57" s="80"/>
      <c r="R57" s="79"/>
      <c r="S57" s="90">
        <v>0.5</v>
      </c>
      <c r="T57" s="96" t="s">
        <v>356</v>
      </c>
      <c r="U57" s="76"/>
      <c r="V57" s="117">
        <f>1/Parameters!B12</f>
        <v>0.25</v>
      </c>
      <c r="W57" s="74">
        <f t="shared" ref="W57:W76" si="79">IF((B57*C57+D57*E57+F57*G57+H57*I57+J57*K57+L57*M57+N57*O57+P57+Q57*R57)=0,"",
                          ((B57*C57+D57*E57+F57*G57+H57*I57+J57*K57+L57*M57+N57*O57)*IF(U57&gt;0,U57,1)+P57+IF(Q57=0,1,Q57)*R57)*(1+Overhead_Common)*IF(V57&gt;0,V57,1))</f>
        <v>164.46375</v>
      </c>
      <c r="X57" s="112">
        <f t="shared" ref="X57:X76" si="80">W57</f>
        <v>164.46375</v>
      </c>
      <c r="Y57" s="112">
        <f t="shared" ref="Y57:AG57" si="81">X57*(1+X$3)</f>
        <v>164.87490937499999</v>
      </c>
      <c r="Z57" s="112">
        <f t="shared" si="81"/>
        <v>162.81397300781251</v>
      </c>
      <c r="AA57" s="112">
        <f t="shared" si="81"/>
        <v>164.83286627310937</v>
      </c>
      <c r="AB57" s="112">
        <f t="shared" si="81"/>
        <v>180.73923786846444</v>
      </c>
      <c r="AC57" s="112">
        <f t="shared" si="81"/>
        <v>186.9928154987133</v>
      </c>
      <c r="AD57" s="112">
        <f t="shared" si="81"/>
        <v>192.11641864337807</v>
      </c>
      <c r="AE57" s="112">
        <f t="shared" si="81"/>
        <v>196.88090582573383</v>
      </c>
      <c r="AF57" s="112">
        <f t="shared" si="81"/>
        <v>201.80292847137716</v>
      </c>
      <c r="AG57" s="112">
        <f t="shared" si="81"/>
        <v>207.04980461163296</v>
      </c>
      <c r="AH57" s="112">
        <f t="shared" ref="AH57" si="82">AG57*(1+AG$3)</f>
        <v>211.39785050847723</v>
      </c>
      <c r="AI57" s="112">
        <f t="shared" ref="AI57" si="83">AH57*(1+AH$3)</f>
        <v>215.62580751864678</v>
      </c>
      <c r="AJ57" s="112">
        <f t="shared" ref="AJ57" si="84">AI57*(1+AI$3)</f>
        <v>219.93832366901972</v>
      </c>
      <c r="AK57" s="112">
        <f t="shared" ref="AK57" si="85">AJ57*(1+AJ$3)</f>
        <v>224.33709014240011</v>
      </c>
    </row>
    <row r="58" spans="1:37" ht="60" x14ac:dyDescent="0.25">
      <c r="A58" s="142" t="s">
        <v>297</v>
      </c>
      <c r="B58" s="80"/>
      <c r="C58" s="70"/>
      <c r="D58" s="86"/>
      <c r="E58" s="70"/>
      <c r="F58" s="86"/>
      <c r="G58" s="70"/>
      <c r="H58" s="86"/>
      <c r="I58" s="70"/>
      <c r="J58" s="86"/>
      <c r="K58" s="70"/>
      <c r="L58" s="68"/>
      <c r="M58" s="70"/>
      <c r="N58" s="68"/>
      <c r="O58" s="70"/>
      <c r="P58" s="74"/>
      <c r="Q58" s="68"/>
      <c r="R58" s="74"/>
      <c r="S58" s="86" t="s">
        <v>296</v>
      </c>
      <c r="T58" s="89"/>
      <c r="U58" s="88"/>
      <c r="V58" s="115"/>
      <c r="W58" s="74" t="str">
        <f t="shared" si="79"/>
        <v/>
      </c>
      <c r="X58" s="112" t="str">
        <f t="shared" si="80"/>
        <v/>
      </c>
      <c r="Y58" s="112"/>
      <c r="Z58" s="112"/>
      <c r="AA58" s="112"/>
      <c r="AB58" s="112"/>
      <c r="AC58" s="112"/>
      <c r="AD58" s="112"/>
      <c r="AE58" s="112"/>
      <c r="AF58" s="112"/>
      <c r="AG58" s="112"/>
      <c r="AH58" s="112"/>
      <c r="AI58" s="112"/>
      <c r="AJ58" s="112"/>
      <c r="AK58" s="112"/>
    </row>
    <row r="59" spans="1:37" ht="15.75" x14ac:dyDescent="0.25">
      <c r="A59" s="142" t="s">
        <v>295</v>
      </c>
      <c r="B59" s="80">
        <v>30</v>
      </c>
      <c r="C59" s="70">
        <f>Parameters!$D$17</f>
        <v>0.26</v>
      </c>
      <c r="D59" s="80">
        <v>160</v>
      </c>
      <c r="E59" s="70">
        <f>Parameters!$D$19</f>
        <v>0.31</v>
      </c>
      <c r="F59" s="80"/>
      <c r="G59" s="70"/>
      <c r="H59" s="80">
        <v>60</v>
      </c>
      <c r="I59" s="70">
        <f>Parameters!$D$23</f>
        <v>0.28999999999999998</v>
      </c>
      <c r="J59" s="80">
        <v>160</v>
      </c>
      <c r="K59" s="70">
        <f>Parameters!$D$25</f>
        <v>0.28999999999999998</v>
      </c>
      <c r="L59" s="80"/>
      <c r="M59" s="70"/>
      <c r="N59" s="80"/>
      <c r="O59" s="70"/>
      <c r="P59" s="79">
        <v>20</v>
      </c>
      <c r="Q59" s="80"/>
      <c r="R59" s="79"/>
      <c r="S59" s="78"/>
      <c r="T59" s="83"/>
      <c r="U59" s="75"/>
      <c r="V59" s="67"/>
      <c r="W59" s="74">
        <f t="shared" si="79"/>
        <v>155.32000000000002</v>
      </c>
      <c r="X59" s="112">
        <f t="shared" si="80"/>
        <v>155.32000000000002</v>
      </c>
      <c r="Y59" s="112">
        <f t="shared" ref="Y59:AG59" si="86">X59*(1+X$3)</f>
        <v>155.70830000000001</v>
      </c>
      <c r="Z59" s="112">
        <f t="shared" si="86"/>
        <v>153.76194625000002</v>
      </c>
      <c r="AA59" s="112">
        <f t="shared" si="86"/>
        <v>155.66859438350002</v>
      </c>
      <c r="AB59" s="112">
        <f t="shared" si="86"/>
        <v>170.69061374150778</v>
      </c>
      <c r="AC59" s="112">
        <f t="shared" si="86"/>
        <v>176.59650897696395</v>
      </c>
      <c r="AD59" s="112">
        <f t="shared" si="86"/>
        <v>181.43525332293277</v>
      </c>
      <c r="AE59" s="112">
        <f t="shared" si="86"/>
        <v>185.93484760534147</v>
      </c>
      <c r="AF59" s="112">
        <f t="shared" si="86"/>
        <v>190.58321879547501</v>
      </c>
      <c r="AG59" s="112">
        <f t="shared" si="86"/>
        <v>195.53838248415735</v>
      </c>
      <c r="AH59" s="112">
        <f t="shared" ref="AH59:AH76" si="87">AG59*(1+AG$3)</f>
        <v>199.64468851632463</v>
      </c>
      <c r="AI59" s="112">
        <f t="shared" ref="AI59:AI76" si="88">AH59*(1+AH$3)</f>
        <v>203.63758228665114</v>
      </c>
      <c r="AJ59" s="112">
        <f t="shared" ref="AJ59:AJ76" si="89">AI59*(1+AI$3)</f>
        <v>207.71033393238417</v>
      </c>
      <c r="AK59" s="112">
        <f t="shared" ref="AK59:AK76" si="90">AJ59*(1+AJ$3)</f>
        <v>211.86454061103186</v>
      </c>
    </row>
    <row r="60" spans="1:37" ht="15.75" x14ac:dyDescent="0.25">
      <c r="A60" s="143" t="s">
        <v>294</v>
      </c>
      <c r="B60" s="80"/>
      <c r="C60" s="70"/>
      <c r="D60" s="80"/>
      <c r="E60" s="70"/>
      <c r="F60" s="80"/>
      <c r="G60" s="70"/>
      <c r="H60" s="80">
        <v>260</v>
      </c>
      <c r="I60" s="70">
        <f>Parameters!$D$23</f>
        <v>0.28999999999999998</v>
      </c>
      <c r="J60" s="80">
        <v>230</v>
      </c>
      <c r="K60" s="70">
        <f>Parameters!$D$25</f>
        <v>0.28999999999999998</v>
      </c>
      <c r="L60" s="80"/>
      <c r="M60" s="70"/>
      <c r="N60" s="80"/>
      <c r="O60" s="70"/>
      <c r="P60" s="79">
        <v>282.5</v>
      </c>
      <c r="Q60" s="80"/>
      <c r="R60" s="79"/>
      <c r="S60" s="78"/>
      <c r="T60" s="83"/>
      <c r="U60" s="75"/>
      <c r="V60" s="67"/>
      <c r="W60" s="74">
        <f t="shared" si="79"/>
        <v>467.06</v>
      </c>
      <c r="X60" s="112">
        <f t="shared" si="80"/>
        <v>467.06</v>
      </c>
      <c r="Y60" s="112">
        <f t="shared" ref="Y60:AG60" si="91">X60*(1+X$3)</f>
        <v>468.22764999999998</v>
      </c>
      <c r="Z60" s="112">
        <f t="shared" si="91"/>
        <v>462.374804375</v>
      </c>
      <c r="AA60" s="112">
        <f t="shared" si="91"/>
        <v>468.10825194924996</v>
      </c>
      <c r="AB60" s="112">
        <f t="shared" si="91"/>
        <v>513.28069826235264</v>
      </c>
      <c r="AC60" s="112">
        <f t="shared" si="91"/>
        <v>531.04021042223007</v>
      </c>
      <c r="AD60" s="112">
        <f t="shared" si="91"/>
        <v>545.59071218779923</v>
      </c>
      <c r="AE60" s="112">
        <f t="shared" si="91"/>
        <v>559.12136185005659</v>
      </c>
      <c r="AF60" s="112">
        <f t="shared" si="91"/>
        <v>573.0993958963079</v>
      </c>
      <c r="AG60" s="112">
        <f t="shared" si="91"/>
        <v>587.99998018961196</v>
      </c>
      <c r="AH60" s="112">
        <f t="shared" si="87"/>
        <v>600.34797977359381</v>
      </c>
      <c r="AI60" s="112">
        <f t="shared" si="88"/>
        <v>612.35493936906573</v>
      </c>
      <c r="AJ60" s="112">
        <f t="shared" si="89"/>
        <v>624.60203815644707</v>
      </c>
      <c r="AK60" s="112">
        <f t="shared" si="90"/>
        <v>637.09407891957596</v>
      </c>
    </row>
    <row r="61" spans="1:37" ht="30" x14ac:dyDescent="0.25">
      <c r="A61" s="142" t="s">
        <v>293</v>
      </c>
      <c r="B61" s="80">
        <v>195</v>
      </c>
      <c r="C61" s="70">
        <f>Parameters!$D$17</f>
        <v>0.26</v>
      </c>
      <c r="D61" s="80">
        <v>120</v>
      </c>
      <c r="E61" s="70">
        <f>Parameters!$D$19</f>
        <v>0.31</v>
      </c>
      <c r="F61" s="80">
        <v>525</v>
      </c>
      <c r="G61" s="70">
        <f>Parameters!$D$21</f>
        <v>0.33</v>
      </c>
      <c r="H61" s="80"/>
      <c r="I61" s="70"/>
      <c r="J61" s="80">
        <v>8244</v>
      </c>
      <c r="K61" s="70">
        <f>Parameters!$D$25</f>
        <v>0.28999999999999998</v>
      </c>
      <c r="L61" s="80">
        <v>420</v>
      </c>
      <c r="M61" s="70">
        <f>Parameters!$D$27</f>
        <v>0.28999999999999998</v>
      </c>
      <c r="N61" s="80"/>
      <c r="O61" s="70"/>
      <c r="P61" s="79">
        <v>4095.3928571428601</v>
      </c>
      <c r="Q61" s="80"/>
      <c r="R61" s="79"/>
      <c r="S61" s="78"/>
      <c r="T61" s="85" t="s">
        <v>221</v>
      </c>
      <c r="U61" s="84"/>
      <c r="V61" s="118">
        <f>1/Parameters!$B$13</f>
        <v>8.3333333333333329E-2</v>
      </c>
      <c r="W61" s="74">
        <f t="shared" si="79"/>
        <v>629.66776190476207</v>
      </c>
      <c r="X61" s="112">
        <f t="shared" si="80"/>
        <v>629.66776190476207</v>
      </c>
      <c r="Y61" s="112">
        <f t="shared" ref="Y61:AG61" si="92">X61*(1+X$3)</f>
        <v>631.24193130952392</v>
      </c>
      <c r="Z61" s="112">
        <f t="shared" si="92"/>
        <v>623.35140716815488</v>
      </c>
      <c r="AA61" s="112">
        <f t="shared" si="92"/>
        <v>631.08096461703997</v>
      </c>
      <c r="AB61" s="112">
        <f t="shared" si="92"/>
        <v>691.98027770258432</v>
      </c>
      <c r="AC61" s="112">
        <f t="shared" si="92"/>
        <v>715.92279531109375</v>
      </c>
      <c r="AD61" s="112">
        <f t="shared" si="92"/>
        <v>735.5390799026178</v>
      </c>
      <c r="AE61" s="112">
        <f t="shared" si="92"/>
        <v>753.7804490842027</v>
      </c>
      <c r="AF61" s="112">
        <f t="shared" si="92"/>
        <v>772.62496031130775</v>
      </c>
      <c r="AG61" s="112">
        <f t="shared" si="92"/>
        <v>792.71320927940178</v>
      </c>
      <c r="AH61" s="112">
        <f t="shared" si="87"/>
        <v>809.36018667426913</v>
      </c>
      <c r="AI61" s="112">
        <f t="shared" si="88"/>
        <v>825.54739040775451</v>
      </c>
      <c r="AJ61" s="112">
        <f t="shared" si="89"/>
        <v>842.05833821590966</v>
      </c>
      <c r="AK61" s="112">
        <f t="shared" si="90"/>
        <v>858.8995049802279</v>
      </c>
    </row>
    <row r="62" spans="1:37" ht="15.75" x14ac:dyDescent="0.25">
      <c r="A62" s="142" t="s">
        <v>292</v>
      </c>
      <c r="B62" s="80"/>
      <c r="C62" s="70"/>
      <c r="D62" s="80"/>
      <c r="E62" s="70"/>
      <c r="F62" s="80">
        <v>220</v>
      </c>
      <c r="G62" s="70">
        <f>Parameters!$D$21</f>
        <v>0.33</v>
      </c>
      <c r="H62" s="80"/>
      <c r="I62" s="70"/>
      <c r="J62" s="80"/>
      <c r="K62" s="70"/>
      <c r="L62" s="80"/>
      <c r="M62" s="70"/>
      <c r="N62" s="80"/>
      <c r="O62" s="70"/>
      <c r="P62" s="79">
        <v>20</v>
      </c>
      <c r="Q62" s="80"/>
      <c r="R62" s="79"/>
      <c r="S62" s="78"/>
      <c r="T62" s="83"/>
      <c r="U62" s="75"/>
      <c r="V62" s="67"/>
      <c r="W62" s="74">
        <f t="shared" si="79"/>
        <v>101.86000000000001</v>
      </c>
      <c r="X62" s="112">
        <f t="shared" si="80"/>
        <v>101.86000000000001</v>
      </c>
      <c r="Y62" s="112">
        <f t="shared" ref="Y62:AG62" si="93">X62*(1+X$3)</f>
        <v>102.11465000000001</v>
      </c>
      <c r="Z62" s="112">
        <f t="shared" si="93"/>
        <v>100.83821687500001</v>
      </c>
      <c r="AA62" s="112">
        <f t="shared" si="93"/>
        <v>102.08861076425001</v>
      </c>
      <c r="AB62" s="112">
        <f t="shared" si="93"/>
        <v>111.94016170300013</v>
      </c>
      <c r="AC62" s="112">
        <f t="shared" si="93"/>
        <v>115.81329129792393</v>
      </c>
      <c r="AD62" s="112">
        <f t="shared" si="93"/>
        <v>118.98657547948704</v>
      </c>
      <c r="AE62" s="112">
        <f t="shared" si="93"/>
        <v>121.93744255137831</v>
      </c>
      <c r="AF62" s="112">
        <f t="shared" si="93"/>
        <v>124.98587861516276</v>
      </c>
      <c r="AG62" s="112">
        <f t="shared" si="93"/>
        <v>128.23551145915701</v>
      </c>
      <c r="AH62" s="112">
        <f t="shared" si="87"/>
        <v>130.92845719979928</v>
      </c>
      <c r="AI62" s="112">
        <f t="shared" si="88"/>
        <v>133.54702634379527</v>
      </c>
      <c r="AJ62" s="112">
        <f t="shared" si="89"/>
        <v>136.21796687067118</v>
      </c>
      <c r="AK62" s="112">
        <f t="shared" si="90"/>
        <v>138.94232620808461</v>
      </c>
    </row>
    <row r="63" spans="1:37" ht="60" x14ac:dyDescent="0.25">
      <c r="A63" s="142" t="s">
        <v>291</v>
      </c>
      <c r="B63" s="80"/>
      <c r="C63" s="70"/>
      <c r="D63" s="80"/>
      <c r="E63" s="70"/>
      <c r="F63" s="80"/>
      <c r="G63" s="70"/>
      <c r="H63" s="80">
        <v>160</v>
      </c>
      <c r="I63" s="70">
        <f>Parameters!$D$23</f>
        <v>0.28999999999999998</v>
      </c>
      <c r="J63" s="80"/>
      <c r="K63" s="70"/>
      <c r="L63" s="80"/>
      <c r="M63" s="70"/>
      <c r="N63" s="80"/>
      <c r="O63" s="70"/>
      <c r="P63" s="79">
        <v>282</v>
      </c>
      <c r="Q63" s="80"/>
      <c r="R63" s="79"/>
      <c r="S63" s="78"/>
      <c r="T63" s="85" t="s">
        <v>290</v>
      </c>
      <c r="U63" s="75"/>
      <c r="V63" s="67"/>
      <c r="W63" s="74">
        <f t="shared" si="79"/>
        <v>361.24</v>
      </c>
      <c r="X63" s="112">
        <f t="shared" si="80"/>
        <v>361.24</v>
      </c>
      <c r="Y63" s="112">
        <f t="shared" ref="Y63:AG63" si="94">X63*(1+X$3)</f>
        <v>362.1431</v>
      </c>
      <c r="Z63" s="112">
        <f t="shared" si="94"/>
        <v>357.61631125000002</v>
      </c>
      <c r="AA63" s="112">
        <f t="shared" si="94"/>
        <v>362.0507535095</v>
      </c>
      <c r="AB63" s="112">
        <f t="shared" si="94"/>
        <v>396.98865122316676</v>
      </c>
      <c r="AC63" s="112">
        <f t="shared" si="94"/>
        <v>410.7244585554883</v>
      </c>
      <c r="AD63" s="112">
        <f t="shared" si="94"/>
        <v>421.97830871990874</v>
      </c>
      <c r="AE63" s="112">
        <f t="shared" si="94"/>
        <v>432.44337077616245</v>
      </c>
      <c r="AF63" s="112">
        <f t="shared" si="94"/>
        <v>443.25445504556649</v>
      </c>
      <c r="AG63" s="112">
        <f t="shared" si="94"/>
        <v>454.77907087675123</v>
      </c>
      <c r="AH63" s="112">
        <f t="shared" si="87"/>
        <v>464.32943136516297</v>
      </c>
      <c r="AI63" s="112">
        <f t="shared" si="88"/>
        <v>473.61601999246625</v>
      </c>
      <c r="AJ63" s="112">
        <f t="shared" si="89"/>
        <v>483.08834039231556</v>
      </c>
      <c r="AK63" s="112">
        <f t="shared" si="90"/>
        <v>492.75010720016189</v>
      </c>
    </row>
    <row r="64" spans="1:37" ht="15.75" x14ac:dyDescent="0.25">
      <c r="A64" s="142" t="s">
        <v>289</v>
      </c>
      <c r="B64" s="80"/>
      <c r="C64" s="70"/>
      <c r="D64" s="80">
        <v>420</v>
      </c>
      <c r="E64" s="70">
        <f>Parameters!$D$19</f>
        <v>0.31</v>
      </c>
      <c r="F64" s="80"/>
      <c r="G64" s="70"/>
      <c r="H64" s="80"/>
      <c r="I64" s="70"/>
      <c r="J64" s="80"/>
      <c r="K64" s="70"/>
      <c r="L64" s="80"/>
      <c r="M64" s="70"/>
      <c r="N64" s="80"/>
      <c r="O64" s="70"/>
      <c r="P64" s="79">
        <v>474.43</v>
      </c>
      <c r="Q64" s="80"/>
      <c r="R64" s="79">
        <v>2036.96</v>
      </c>
      <c r="S64" s="78"/>
      <c r="T64" s="83"/>
      <c r="U64" s="75"/>
      <c r="V64" s="67"/>
      <c r="W64" s="74">
        <f t="shared" si="79"/>
        <v>2905.7490000000003</v>
      </c>
      <c r="X64" s="112">
        <f t="shared" si="80"/>
        <v>2905.7490000000003</v>
      </c>
      <c r="Y64" s="112">
        <f t="shared" ref="Y64:AG64" si="95">X64*(1+X$3)</f>
        <v>2913.0133725000001</v>
      </c>
      <c r="Z64" s="112">
        <f t="shared" si="95"/>
        <v>2876.6007053437502</v>
      </c>
      <c r="AA64" s="112">
        <f t="shared" si="95"/>
        <v>2912.2705540900124</v>
      </c>
      <c r="AB64" s="112">
        <f t="shared" si="95"/>
        <v>3193.3046625596985</v>
      </c>
      <c r="AC64" s="112">
        <f t="shared" si="95"/>
        <v>3303.7930038842637</v>
      </c>
      <c r="AD64" s="112">
        <f t="shared" si="95"/>
        <v>3394.316932190693</v>
      </c>
      <c r="AE64" s="112">
        <f t="shared" si="95"/>
        <v>3478.4959921090222</v>
      </c>
      <c r="AF64" s="112">
        <f t="shared" si="95"/>
        <v>3565.4583919117472</v>
      </c>
      <c r="AG64" s="112">
        <f t="shared" si="95"/>
        <v>3658.1603101014525</v>
      </c>
      <c r="AH64" s="112">
        <f t="shared" si="87"/>
        <v>3734.9816766135827</v>
      </c>
      <c r="AI64" s="112">
        <f t="shared" si="88"/>
        <v>3809.6813101458547</v>
      </c>
      <c r="AJ64" s="112">
        <f t="shared" si="89"/>
        <v>3885.8749363487718</v>
      </c>
      <c r="AK64" s="112">
        <f t="shared" si="90"/>
        <v>3963.5924350757473</v>
      </c>
    </row>
    <row r="65" spans="1:37" ht="15.75" x14ac:dyDescent="0.25">
      <c r="A65" s="142" t="s">
        <v>288</v>
      </c>
      <c r="B65" s="80"/>
      <c r="C65" s="70"/>
      <c r="D65" s="80">
        <v>420</v>
      </c>
      <c r="E65" s="70">
        <f>Parameters!$D$19</f>
        <v>0.31</v>
      </c>
      <c r="F65" s="80"/>
      <c r="G65" s="70"/>
      <c r="H65" s="80"/>
      <c r="I65" s="70"/>
      <c r="J65" s="80"/>
      <c r="K65" s="70"/>
      <c r="L65" s="80"/>
      <c r="M65" s="70"/>
      <c r="N65" s="80"/>
      <c r="O65" s="70"/>
      <c r="P65" s="79">
        <v>778.32</v>
      </c>
      <c r="Q65" s="80"/>
      <c r="R65" s="79">
        <v>2400.96</v>
      </c>
      <c r="S65" s="78"/>
      <c r="T65" s="83"/>
      <c r="U65" s="75"/>
      <c r="V65" s="67"/>
      <c r="W65" s="74">
        <f t="shared" si="79"/>
        <v>3640.4280000000003</v>
      </c>
      <c r="X65" s="112">
        <f t="shared" si="80"/>
        <v>3640.4280000000003</v>
      </c>
      <c r="Y65" s="112">
        <f t="shared" ref="Y65:AG65" si="96">X65*(1+X$3)</f>
        <v>3649.52907</v>
      </c>
      <c r="Z65" s="112">
        <f t="shared" si="96"/>
        <v>3603.9099566250002</v>
      </c>
      <c r="AA65" s="112">
        <f t="shared" si="96"/>
        <v>3648.5984400871503</v>
      </c>
      <c r="AB65" s="112">
        <f t="shared" si="96"/>
        <v>4000.6881895555603</v>
      </c>
      <c r="AC65" s="112">
        <f t="shared" si="96"/>
        <v>4139.1120009141823</v>
      </c>
      <c r="AD65" s="112">
        <f t="shared" si="96"/>
        <v>4252.5236697392311</v>
      </c>
      <c r="AE65" s="112">
        <f t="shared" si="96"/>
        <v>4357.9862567487635</v>
      </c>
      <c r="AF65" s="112">
        <f t="shared" si="96"/>
        <v>4466.9359131674819</v>
      </c>
      <c r="AG65" s="112">
        <f t="shared" si="96"/>
        <v>4583.0762469098363</v>
      </c>
      <c r="AH65" s="112">
        <f t="shared" si="87"/>
        <v>4679.3208480949424</v>
      </c>
      <c r="AI65" s="112">
        <f t="shared" si="88"/>
        <v>4772.9072650568414</v>
      </c>
      <c r="AJ65" s="112">
        <f t="shared" si="89"/>
        <v>4868.3654103579784</v>
      </c>
      <c r="AK65" s="112">
        <f t="shared" si="90"/>
        <v>4965.7327185651384</v>
      </c>
    </row>
    <row r="66" spans="1:37" ht="15.75" x14ac:dyDescent="0.25">
      <c r="A66" s="142" t="s">
        <v>287</v>
      </c>
      <c r="B66" s="80"/>
      <c r="C66" s="70"/>
      <c r="D66" s="80">
        <v>420</v>
      </c>
      <c r="E66" s="70">
        <f>Parameters!$D$19</f>
        <v>0.31</v>
      </c>
      <c r="F66" s="80"/>
      <c r="G66" s="70"/>
      <c r="H66" s="80"/>
      <c r="I66" s="70"/>
      <c r="J66" s="80"/>
      <c r="K66" s="70"/>
      <c r="L66" s="80"/>
      <c r="M66" s="70"/>
      <c r="N66" s="80"/>
      <c r="O66" s="70"/>
      <c r="P66" s="79">
        <v>1028.17</v>
      </c>
      <c r="Q66" s="80"/>
      <c r="R66" s="79">
        <v>2593.46</v>
      </c>
      <c r="S66" s="78"/>
      <c r="T66" s="83"/>
      <c r="U66" s="75"/>
      <c r="V66" s="67"/>
      <c r="W66" s="74">
        <f t="shared" si="79"/>
        <v>4127.0129999999999</v>
      </c>
      <c r="X66" s="112">
        <f t="shared" si="80"/>
        <v>4127.0129999999999</v>
      </c>
      <c r="Y66" s="112">
        <f t="shared" ref="Y66:AG66" si="97">X66*(1+X$3)</f>
        <v>4137.3305325000001</v>
      </c>
      <c r="Z66" s="112">
        <f t="shared" si="97"/>
        <v>4085.6139008437503</v>
      </c>
      <c r="AA66" s="112">
        <f t="shared" si="97"/>
        <v>4136.2755132142129</v>
      </c>
      <c r="AB66" s="112">
        <f t="shared" si="97"/>
        <v>4535.4261002393841</v>
      </c>
      <c r="AC66" s="112">
        <f t="shared" si="97"/>
        <v>4692.351843307667</v>
      </c>
      <c r="AD66" s="112">
        <f t="shared" si="97"/>
        <v>4820.9222838142978</v>
      </c>
      <c r="AE66" s="112">
        <f t="shared" si="97"/>
        <v>4940.4811564528918</v>
      </c>
      <c r="AF66" s="112">
        <f t="shared" si="97"/>
        <v>5063.9931853642138</v>
      </c>
      <c r="AG66" s="112">
        <f t="shared" si="97"/>
        <v>5195.6570081836835</v>
      </c>
      <c r="AH66" s="112">
        <f t="shared" si="87"/>
        <v>5304.7658053555406</v>
      </c>
      <c r="AI66" s="112">
        <f t="shared" si="88"/>
        <v>5410.8611214626517</v>
      </c>
      <c r="AJ66" s="112">
        <f t="shared" si="89"/>
        <v>5519.0783438919052</v>
      </c>
      <c r="AK66" s="112">
        <f t="shared" si="90"/>
        <v>5629.4599107697431</v>
      </c>
    </row>
    <row r="67" spans="1:37" ht="15.75" x14ac:dyDescent="0.25">
      <c r="A67" s="142" t="s">
        <v>286</v>
      </c>
      <c r="B67" s="80"/>
      <c r="C67" s="70"/>
      <c r="D67" s="80">
        <v>420</v>
      </c>
      <c r="E67" s="70">
        <f>Parameters!$D$19</f>
        <v>0.31</v>
      </c>
      <c r="F67" s="80"/>
      <c r="G67" s="70"/>
      <c r="H67" s="80"/>
      <c r="I67" s="70"/>
      <c r="J67" s="80"/>
      <c r="K67" s="70"/>
      <c r="L67" s="80"/>
      <c r="M67" s="70"/>
      <c r="N67" s="80"/>
      <c r="O67" s="70"/>
      <c r="P67" s="79">
        <v>1344.71</v>
      </c>
      <c r="Q67" s="80"/>
      <c r="R67" s="79">
        <v>2876.96</v>
      </c>
      <c r="S67" s="78"/>
      <c r="T67" s="83"/>
      <c r="U67" s="75"/>
      <c r="V67" s="67"/>
      <c r="W67" s="74">
        <f t="shared" si="79"/>
        <v>4787.0570000000007</v>
      </c>
      <c r="X67" s="112">
        <f t="shared" si="80"/>
        <v>4787.0570000000007</v>
      </c>
      <c r="Y67" s="112">
        <f t="shared" ref="Y67:AG67" si="98">X67*(1+X$3)</f>
        <v>4799.0246425000005</v>
      </c>
      <c r="Z67" s="112">
        <f t="shared" si="98"/>
        <v>4739.0368344687504</v>
      </c>
      <c r="AA67" s="112">
        <f t="shared" si="98"/>
        <v>4797.8008912161631</v>
      </c>
      <c r="AB67" s="112">
        <f t="shared" si="98"/>
        <v>5260.7886772185229</v>
      </c>
      <c r="AC67" s="112">
        <f t="shared" si="98"/>
        <v>5442.8119654502834</v>
      </c>
      <c r="AD67" s="112">
        <f t="shared" si="98"/>
        <v>5591.9450133036216</v>
      </c>
      <c r="AE67" s="112">
        <f t="shared" si="98"/>
        <v>5730.625249633551</v>
      </c>
      <c r="AF67" s="112">
        <f t="shared" si="98"/>
        <v>5873.890880874389</v>
      </c>
      <c r="AG67" s="112">
        <f t="shared" si="98"/>
        <v>6026.6120437771233</v>
      </c>
      <c r="AH67" s="112">
        <f t="shared" si="87"/>
        <v>6153.1708966964425</v>
      </c>
      <c r="AI67" s="112">
        <f t="shared" si="88"/>
        <v>6276.234314630371</v>
      </c>
      <c r="AJ67" s="112">
        <f t="shared" si="89"/>
        <v>6401.7590009229789</v>
      </c>
      <c r="AK67" s="112">
        <f t="shared" si="90"/>
        <v>6529.7941809414388</v>
      </c>
    </row>
    <row r="68" spans="1:37" ht="15.75" x14ac:dyDescent="0.25">
      <c r="A68" s="142" t="s">
        <v>285</v>
      </c>
      <c r="B68" s="80"/>
      <c r="C68" s="70"/>
      <c r="D68" s="80">
        <v>420</v>
      </c>
      <c r="E68" s="70">
        <f>Parameters!$D$19</f>
        <v>0.31</v>
      </c>
      <c r="F68" s="80"/>
      <c r="G68" s="70"/>
      <c r="H68" s="80"/>
      <c r="I68" s="70"/>
      <c r="J68" s="80"/>
      <c r="K68" s="70"/>
      <c r="L68" s="80"/>
      <c r="M68" s="70"/>
      <c r="N68" s="80"/>
      <c r="O68" s="70"/>
      <c r="P68" s="79">
        <v>1560.47</v>
      </c>
      <c r="Q68" s="80"/>
      <c r="R68" s="79">
        <v>3821.96</v>
      </c>
      <c r="S68" s="78"/>
      <c r="T68" s="83"/>
      <c r="U68" s="75"/>
      <c r="V68" s="67"/>
      <c r="W68" s="74">
        <f t="shared" si="79"/>
        <v>6063.8930000000009</v>
      </c>
      <c r="X68" s="112">
        <f t="shared" si="80"/>
        <v>6063.8930000000009</v>
      </c>
      <c r="Y68" s="112">
        <f t="shared" ref="Y68:AG68" si="99">X68*(1+X$3)</f>
        <v>6079.0527325000003</v>
      </c>
      <c r="Z68" s="112">
        <f t="shared" si="99"/>
        <v>6003.0645733437505</v>
      </c>
      <c r="AA68" s="112">
        <f t="shared" si="99"/>
        <v>6077.5025740532128</v>
      </c>
      <c r="AB68" s="112">
        <f t="shared" si="99"/>
        <v>6663.9815724493483</v>
      </c>
      <c r="AC68" s="112">
        <f t="shared" si="99"/>
        <v>6894.5553348560952</v>
      </c>
      <c r="AD68" s="112">
        <f t="shared" si="99"/>
        <v>7083.4661510311525</v>
      </c>
      <c r="AE68" s="112">
        <f t="shared" si="99"/>
        <v>7259.1361115767249</v>
      </c>
      <c r="AF68" s="112">
        <f t="shared" si="99"/>
        <v>7440.6145143661424</v>
      </c>
      <c r="AG68" s="112">
        <f t="shared" si="99"/>
        <v>7634.0704917396624</v>
      </c>
      <c r="AH68" s="112">
        <f t="shared" si="87"/>
        <v>7794.3859720661949</v>
      </c>
      <c r="AI68" s="112">
        <f t="shared" si="88"/>
        <v>7950.2736915075193</v>
      </c>
      <c r="AJ68" s="112">
        <f t="shared" si="89"/>
        <v>8109.2791653376698</v>
      </c>
      <c r="AK68" s="112">
        <f t="shared" si="90"/>
        <v>8271.4647486444228</v>
      </c>
    </row>
    <row r="69" spans="1:37" ht="15.75" x14ac:dyDescent="0.25">
      <c r="A69" s="142" t="s">
        <v>284</v>
      </c>
      <c r="B69" s="80"/>
      <c r="C69" s="70"/>
      <c r="D69" s="80">
        <v>420</v>
      </c>
      <c r="E69" s="70">
        <f>Parameters!$D$19</f>
        <v>0.31</v>
      </c>
      <c r="F69" s="80"/>
      <c r="G69" s="70"/>
      <c r="H69" s="80"/>
      <c r="I69" s="70"/>
      <c r="J69" s="80"/>
      <c r="K69" s="70"/>
      <c r="L69" s="80"/>
      <c r="M69" s="70"/>
      <c r="N69" s="80"/>
      <c r="O69" s="70"/>
      <c r="P69" s="79">
        <v>1869.66</v>
      </c>
      <c r="Q69" s="80"/>
      <c r="R69" s="79">
        <v>4084.46</v>
      </c>
      <c r="S69" s="78"/>
      <c r="T69" s="83"/>
      <c r="U69" s="75"/>
      <c r="V69" s="67"/>
      <c r="W69" s="74">
        <f t="shared" si="79"/>
        <v>6692.7520000000004</v>
      </c>
      <c r="X69" s="112">
        <f t="shared" si="80"/>
        <v>6692.7520000000004</v>
      </c>
      <c r="Y69" s="112">
        <f t="shared" ref="Y69:AG69" si="100">X69*(1+X$3)</f>
        <v>6709.4838799999998</v>
      </c>
      <c r="Z69" s="112">
        <f t="shared" si="100"/>
        <v>6625.6153315000001</v>
      </c>
      <c r="AA69" s="112">
        <f t="shared" si="100"/>
        <v>6707.7729616105999</v>
      </c>
      <c r="AB69" s="112">
        <f t="shared" si="100"/>
        <v>7355.0730524060227</v>
      </c>
      <c r="AC69" s="112">
        <f t="shared" si="100"/>
        <v>7609.5585800192712</v>
      </c>
      <c r="AD69" s="112">
        <f t="shared" si="100"/>
        <v>7818.0604851117996</v>
      </c>
      <c r="AE69" s="112">
        <f t="shared" si="100"/>
        <v>8011.9483851425721</v>
      </c>
      <c r="AF69" s="112">
        <f t="shared" si="100"/>
        <v>8212.2470947711354</v>
      </c>
      <c r="AG69" s="112">
        <f t="shared" si="100"/>
        <v>8425.7655192351849</v>
      </c>
      <c r="AH69" s="112">
        <f t="shared" si="87"/>
        <v>8602.7065951391232</v>
      </c>
      <c r="AI69" s="112">
        <f t="shared" si="88"/>
        <v>8774.7607270419066</v>
      </c>
      <c r="AJ69" s="112">
        <f t="shared" si="89"/>
        <v>8950.2559415827454</v>
      </c>
      <c r="AK69" s="112">
        <f t="shared" si="90"/>
        <v>9129.2610604144011</v>
      </c>
    </row>
    <row r="70" spans="1:37" ht="15.75" x14ac:dyDescent="0.25">
      <c r="A70" s="142" t="s">
        <v>283</v>
      </c>
      <c r="B70" s="80">
        <v>66</v>
      </c>
      <c r="C70" s="70">
        <f>Parameters!$D$17</f>
        <v>0.26</v>
      </c>
      <c r="D70" s="80">
        <v>546</v>
      </c>
      <c r="E70" s="70">
        <f>Parameters!$D$19</f>
        <v>0.31</v>
      </c>
      <c r="F70" s="80">
        <v>426</v>
      </c>
      <c r="G70" s="70">
        <f>Parameters!$D$21</f>
        <v>0.33</v>
      </c>
      <c r="H70" s="80"/>
      <c r="I70" s="70"/>
      <c r="J70" s="80"/>
      <c r="K70" s="70"/>
      <c r="L70" s="80"/>
      <c r="M70" s="70"/>
      <c r="N70" s="80"/>
      <c r="O70" s="70"/>
      <c r="P70" s="79"/>
      <c r="Q70" s="80"/>
      <c r="R70" s="79"/>
      <c r="S70" s="78"/>
      <c r="T70" s="83"/>
      <c r="U70" s="75"/>
      <c r="V70" s="67"/>
      <c r="W70" s="74">
        <f t="shared" si="79"/>
        <v>359.70000000000005</v>
      </c>
      <c r="X70" s="112">
        <f t="shared" si="80"/>
        <v>359.70000000000005</v>
      </c>
      <c r="Y70" s="112">
        <f t="shared" ref="Y70:AG70" si="101">X70*(1+X$3)</f>
        <v>360.59925000000004</v>
      </c>
      <c r="Z70" s="112">
        <f t="shared" si="101"/>
        <v>356.09175937500004</v>
      </c>
      <c r="AA70" s="112">
        <f t="shared" si="101"/>
        <v>360.50729719125002</v>
      </c>
      <c r="AB70" s="112">
        <f t="shared" si="101"/>
        <v>395.29625137020565</v>
      </c>
      <c r="AC70" s="112">
        <f t="shared" si="101"/>
        <v>408.97350166761476</v>
      </c>
      <c r="AD70" s="112">
        <f t="shared" si="101"/>
        <v>420.17937561330746</v>
      </c>
      <c r="AE70" s="112">
        <f t="shared" si="101"/>
        <v>430.59982412851747</v>
      </c>
      <c r="AF70" s="112">
        <f t="shared" si="101"/>
        <v>441.36481973173039</v>
      </c>
      <c r="AG70" s="112">
        <f t="shared" si="101"/>
        <v>452.84030504475538</v>
      </c>
      <c r="AH70" s="112">
        <f t="shared" si="87"/>
        <v>462.34995145069519</v>
      </c>
      <c r="AI70" s="112">
        <f t="shared" si="88"/>
        <v>471.59695047970911</v>
      </c>
      <c r="AJ70" s="112">
        <f t="shared" si="89"/>
        <v>481.02888948930331</v>
      </c>
      <c r="AK70" s="112">
        <f t="shared" si="90"/>
        <v>490.64946727908938</v>
      </c>
    </row>
    <row r="71" spans="1:37" ht="15.75" x14ac:dyDescent="0.25">
      <c r="A71" s="142" t="s">
        <v>282</v>
      </c>
      <c r="B71" s="80">
        <v>60</v>
      </c>
      <c r="C71" s="70">
        <f>Parameters!$D$17</f>
        <v>0.26</v>
      </c>
      <c r="D71" s="80"/>
      <c r="E71" s="70"/>
      <c r="F71" s="80"/>
      <c r="G71" s="70"/>
      <c r="H71" s="80"/>
      <c r="I71" s="70"/>
      <c r="J71" s="80">
        <v>460</v>
      </c>
      <c r="K71" s="70">
        <f>Parameters!$D$25</f>
        <v>0.28999999999999998</v>
      </c>
      <c r="L71" s="80"/>
      <c r="M71" s="70"/>
      <c r="N71" s="80"/>
      <c r="O71" s="70"/>
      <c r="P71" s="79"/>
      <c r="Q71" s="80"/>
      <c r="R71" s="79"/>
      <c r="S71" s="78"/>
      <c r="T71" s="83"/>
      <c r="U71" s="75"/>
      <c r="V71" s="67"/>
      <c r="W71" s="74">
        <f t="shared" si="79"/>
        <v>163.89999999999998</v>
      </c>
      <c r="X71" s="112">
        <f t="shared" si="80"/>
        <v>163.89999999999998</v>
      </c>
      <c r="Y71" s="112">
        <f t="shared" ref="Y71:AG71" si="102">X71*(1+X$3)</f>
        <v>164.30974999999998</v>
      </c>
      <c r="Z71" s="112">
        <f t="shared" si="102"/>
        <v>162.25587812499998</v>
      </c>
      <c r="AA71" s="112">
        <f t="shared" si="102"/>
        <v>164.26785101374998</v>
      </c>
      <c r="AB71" s="112">
        <f t="shared" si="102"/>
        <v>180.11969863657686</v>
      </c>
      <c r="AC71" s="112">
        <f t="shared" si="102"/>
        <v>186.35184020940241</v>
      </c>
      <c r="AD71" s="112">
        <f t="shared" si="102"/>
        <v>191.45788063114006</v>
      </c>
      <c r="AE71" s="112">
        <f t="shared" si="102"/>
        <v>196.20603607079232</v>
      </c>
      <c r="AF71" s="112">
        <f t="shared" si="102"/>
        <v>201.11118697256211</v>
      </c>
      <c r="AG71" s="112">
        <f t="shared" si="102"/>
        <v>206.34007783384874</v>
      </c>
      <c r="AH71" s="112">
        <f t="shared" si="87"/>
        <v>210.67321946835955</v>
      </c>
      <c r="AI71" s="112">
        <f t="shared" si="88"/>
        <v>214.88668385772675</v>
      </c>
      <c r="AJ71" s="112">
        <f t="shared" si="89"/>
        <v>219.18441753488128</v>
      </c>
      <c r="AK71" s="112">
        <f t="shared" si="90"/>
        <v>223.56810588557892</v>
      </c>
    </row>
    <row r="72" spans="1:37" ht="51" x14ac:dyDescent="0.25">
      <c r="A72" s="142" t="s">
        <v>281</v>
      </c>
      <c r="B72" s="80"/>
      <c r="C72" s="70"/>
      <c r="D72" s="80"/>
      <c r="E72" s="70"/>
      <c r="F72" s="80"/>
      <c r="G72" s="70"/>
      <c r="H72" s="80"/>
      <c r="I72" s="70"/>
      <c r="J72" s="80">
        <v>60</v>
      </c>
      <c r="K72" s="70">
        <f>Parameters!$D$25</f>
        <v>0.28999999999999998</v>
      </c>
      <c r="L72" s="80"/>
      <c r="M72" s="70"/>
      <c r="N72" s="80"/>
      <c r="O72" s="70"/>
      <c r="P72" s="79"/>
      <c r="Q72" s="80"/>
      <c r="R72" s="79"/>
      <c r="S72" s="78"/>
      <c r="T72" s="77" t="s">
        <v>207</v>
      </c>
      <c r="U72" s="76">
        <f>Parameters!$B$7</f>
        <v>1.5</v>
      </c>
      <c r="V72" s="67"/>
      <c r="W72" s="74">
        <f t="shared" si="79"/>
        <v>28.71</v>
      </c>
      <c r="X72" s="112">
        <f t="shared" si="80"/>
        <v>28.71</v>
      </c>
      <c r="Y72" s="112">
        <f t="shared" ref="Y72:AG72" si="103">X72*(1+X$3)</f>
        <v>28.781775</v>
      </c>
      <c r="Z72" s="112">
        <f t="shared" si="103"/>
        <v>28.422002812500001</v>
      </c>
      <c r="AA72" s="112">
        <f t="shared" si="103"/>
        <v>28.774435647375</v>
      </c>
      <c r="AB72" s="112">
        <f t="shared" si="103"/>
        <v>31.551168687346689</v>
      </c>
      <c r="AC72" s="112">
        <f t="shared" si="103"/>
        <v>32.64283912392888</v>
      </c>
      <c r="AD72" s="112">
        <f t="shared" si="103"/>
        <v>33.537252915924533</v>
      </c>
      <c r="AE72" s="112">
        <f t="shared" si="103"/>
        <v>34.368976788239458</v>
      </c>
      <c r="AF72" s="112">
        <f t="shared" si="103"/>
        <v>35.228201207945439</v>
      </c>
      <c r="AG72" s="112">
        <f t="shared" si="103"/>
        <v>36.144134439352023</v>
      </c>
      <c r="AH72" s="112">
        <f t="shared" si="87"/>
        <v>36.903161262578415</v>
      </c>
      <c r="AI72" s="112">
        <f t="shared" si="88"/>
        <v>37.641224487829987</v>
      </c>
      <c r="AJ72" s="112">
        <f t="shared" si="89"/>
        <v>38.394048977586586</v>
      </c>
      <c r="AK72" s="112">
        <f t="shared" si="90"/>
        <v>39.161929957138319</v>
      </c>
    </row>
    <row r="73" spans="1:37" ht="15.75" x14ac:dyDescent="0.25">
      <c r="A73" s="142" t="s">
        <v>280</v>
      </c>
      <c r="B73" s="80">
        <v>60</v>
      </c>
      <c r="C73" s="70">
        <f>Parameters!$D$17</f>
        <v>0.26</v>
      </c>
      <c r="D73" s="80"/>
      <c r="E73" s="70"/>
      <c r="F73" s="80"/>
      <c r="G73" s="70"/>
      <c r="H73" s="80"/>
      <c r="I73" s="70"/>
      <c r="J73" s="80">
        <v>460</v>
      </c>
      <c r="K73" s="70">
        <f>Parameters!$D$25</f>
        <v>0.28999999999999998</v>
      </c>
      <c r="L73" s="80"/>
      <c r="M73" s="70"/>
      <c r="N73" s="80"/>
      <c r="O73" s="70"/>
      <c r="P73" s="79"/>
      <c r="Q73" s="80"/>
      <c r="R73" s="79"/>
      <c r="S73" s="78"/>
      <c r="T73" s="83"/>
      <c r="U73" s="75"/>
      <c r="V73" s="67"/>
      <c r="W73" s="74">
        <f t="shared" si="79"/>
        <v>163.89999999999998</v>
      </c>
      <c r="X73" s="112">
        <f t="shared" si="80"/>
        <v>163.89999999999998</v>
      </c>
      <c r="Y73" s="112">
        <f t="shared" ref="Y73:AG73" si="104">X73*(1+X$3)</f>
        <v>164.30974999999998</v>
      </c>
      <c r="Z73" s="112">
        <f t="shared" si="104"/>
        <v>162.25587812499998</v>
      </c>
      <c r="AA73" s="112">
        <f t="shared" si="104"/>
        <v>164.26785101374998</v>
      </c>
      <c r="AB73" s="112">
        <f t="shared" si="104"/>
        <v>180.11969863657686</v>
      </c>
      <c r="AC73" s="112">
        <f t="shared" si="104"/>
        <v>186.35184020940241</v>
      </c>
      <c r="AD73" s="112">
        <f t="shared" si="104"/>
        <v>191.45788063114006</v>
      </c>
      <c r="AE73" s="112">
        <f t="shared" si="104"/>
        <v>196.20603607079232</v>
      </c>
      <c r="AF73" s="112">
        <f t="shared" si="104"/>
        <v>201.11118697256211</v>
      </c>
      <c r="AG73" s="112">
        <f t="shared" si="104"/>
        <v>206.34007783384874</v>
      </c>
      <c r="AH73" s="112">
        <f t="shared" si="87"/>
        <v>210.67321946835955</v>
      </c>
      <c r="AI73" s="112">
        <f t="shared" si="88"/>
        <v>214.88668385772675</v>
      </c>
      <c r="AJ73" s="112">
        <f t="shared" si="89"/>
        <v>219.18441753488128</v>
      </c>
      <c r="AK73" s="112">
        <f t="shared" si="90"/>
        <v>223.56810588557892</v>
      </c>
    </row>
    <row r="74" spans="1:37" ht="51" x14ac:dyDescent="0.25">
      <c r="A74" s="142" t="s">
        <v>279</v>
      </c>
      <c r="B74" s="80"/>
      <c r="C74" s="70"/>
      <c r="D74" s="80"/>
      <c r="E74" s="70"/>
      <c r="F74" s="80"/>
      <c r="G74" s="70"/>
      <c r="H74" s="80"/>
      <c r="I74" s="70"/>
      <c r="J74" s="80">
        <v>60</v>
      </c>
      <c r="K74" s="70">
        <f>Parameters!$D$25</f>
        <v>0.28999999999999998</v>
      </c>
      <c r="L74" s="80"/>
      <c r="M74" s="70"/>
      <c r="N74" s="80"/>
      <c r="O74" s="70"/>
      <c r="P74" s="79"/>
      <c r="Q74" s="80"/>
      <c r="R74" s="79"/>
      <c r="S74" s="78"/>
      <c r="T74" s="77" t="s">
        <v>207</v>
      </c>
      <c r="U74" s="76">
        <f>Parameters!$B$7</f>
        <v>1.5</v>
      </c>
      <c r="V74" s="67"/>
      <c r="W74" s="74">
        <f t="shared" si="79"/>
        <v>28.71</v>
      </c>
      <c r="X74" s="112">
        <f t="shared" si="80"/>
        <v>28.71</v>
      </c>
      <c r="Y74" s="112">
        <f t="shared" ref="Y74:AG74" si="105">X74*(1+X$3)</f>
        <v>28.781775</v>
      </c>
      <c r="Z74" s="112">
        <f t="shared" si="105"/>
        <v>28.422002812500001</v>
      </c>
      <c r="AA74" s="112">
        <f t="shared" si="105"/>
        <v>28.774435647375</v>
      </c>
      <c r="AB74" s="112">
        <f t="shared" si="105"/>
        <v>31.551168687346689</v>
      </c>
      <c r="AC74" s="112">
        <f t="shared" si="105"/>
        <v>32.64283912392888</v>
      </c>
      <c r="AD74" s="112">
        <f t="shared" si="105"/>
        <v>33.537252915924533</v>
      </c>
      <c r="AE74" s="112">
        <f t="shared" si="105"/>
        <v>34.368976788239458</v>
      </c>
      <c r="AF74" s="112">
        <f t="shared" si="105"/>
        <v>35.228201207945439</v>
      </c>
      <c r="AG74" s="112">
        <f t="shared" si="105"/>
        <v>36.144134439352023</v>
      </c>
      <c r="AH74" s="112">
        <f t="shared" si="87"/>
        <v>36.903161262578415</v>
      </c>
      <c r="AI74" s="112">
        <f t="shared" si="88"/>
        <v>37.641224487829987</v>
      </c>
      <c r="AJ74" s="112">
        <f t="shared" si="89"/>
        <v>38.394048977586586</v>
      </c>
      <c r="AK74" s="112">
        <f t="shared" si="90"/>
        <v>39.161929957138319</v>
      </c>
    </row>
    <row r="75" spans="1:37" ht="15.75" x14ac:dyDescent="0.25">
      <c r="A75" s="142" t="s">
        <v>278</v>
      </c>
      <c r="B75" s="80">
        <v>60</v>
      </c>
      <c r="C75" s="70">
        <f>Parameters!$D$17</f>
        <v>0.26</v>
      </c>
      <c r="D75" s="80"/>
      <c r="E75" s="70"/>
      <c r="F75" s="80"/>
      <c r="G75" s="70"/>
      <c r="H75" s="80">
        <v>90</v>
      </c>
      <c r="I75" s="70">
        <f>Parameters!$D$23</f>
        <v>0.28999999999999998</v>
      </c>
      <c r="J75" s="80">
        <v>60</v>
      </c>
      <c r="K75" s="70">
        <f>Parameters!$D$25</f>
        <v>0.28999999999999998</v>
      </c>
      <c r="L75" s="80"/>
      <c r="M75" s="70"/>
      <c r="N75" s="80"/>
      <c r="O75" s="70"/>
      <c r="P75" s="79"/>
      <c r="Q75" s="80"/>
      <c r="R75" s="79"/>
      <c r="S75" s="78"/>
      <c r="T75" s="83"/>
      <c r="U75" s="75"/>
      <c r="V75" s="67"/>
      <c r="W75" s="74">
        <f t="shared" si="79"/>
        <v>65.010000000000005</v>
      </c>
      <c r="X75" s="112">
        <f t="shared" si="80"/>
        <v>65.010000000000005</v>
      </c>
      <c r="Y75" s="112">
        <f t="shared" ref="Y75:AG75" si="106">X75*(1+X$3)</f>
        <v>65.172525000000007</v>
      </c>
      <c r="Z75" s="112">
        <f t="shared" si="106"/>
        <v>64.357868437500017</v>
      </c>
      <c r="AA75" s="112">
        <f t="shared" si="106"/>
        <v>65.155906006125008</v>
      </c>
      <c r="AB75" s="112">
        <f t="shared" si="106"/>
        <v>71.443450935716072</v>
      </c>
      <c r="AC75" s="112">
        <f t="shared" si="106"/>
        <v>73.915394338091843</v>
      </c>
      <c r="AD75" s="112">
        <f t="shared" si="106"/>
        <v>75.940676142955567</v>
      </c>
      <c r="AE75" s="112">
        <f t="shared" si="106"/>
        <v>77.824004911300861</v>
      </c>
      <c r="AF75" s="112">
        <f t="shared" si="106"/>
        <v>79.769605034083369</v>
      </c>
      <c r="AG75" s="112">
        <f t="shared" si="106"/>
        <v>81.843614764969544</v>
      </c>
      <c r="AH75" s="112">
        <f t="shared" si="87"/>
        <v>83.562330675033891</v>
      </c>
      <c r="AI75" s="112">
        <f t="shared" si="88"/>
        <v>85.233577288534576</v>
      </c>
      <c r="AJ75" s="112">
        <f t="shared" si="89"/>
        <v>86.93824883430527</v>
      </c>
      <c r="AK75" s="112">
        <f t="shared" si="90"/>
        <v>88.677013810991383</v>
      </c>
    </row>
    <row r="76" spans="1:37" ht="51" x14ac:dyDescent="0.25">
      <c r="A76" s="142" t="s">
        <v>277</v>
      </c>
      <c r="B76" s="80"/>
      <c r="C76" s="70"/>
      <c r="D76" s="80"/>
      <c r="E76" s="70"/>
      <c r="F76" s="80"/>
      <c r="G76" s="70"/>
      <c r="H76" s="80"/>
      <c r="I76" s="70"/>
      <c r="J76" s="80">
        <v>60</v>
      </c>
      <c r="K76" s="70">
        <f>Parameters!$D$25</f>
        <v>0.28999999999999998</v>
      </c>
      <c r="L76" s="80"/>
      <c r="M76" s="70"/>
      <c r="N76" s="80"/>
      <c r="O76" s="70"/>
      <c r="P76" s="79"/>
      <c r="Q76" s="80"/>
      <c r="R76" s="79"/>
      <c r="S76" s="78"/>
      <c r="T76" s="77" t="s">
        <v>207</v>
      </c>
      <c r="U76" s="76">
        <f>Parameters!$B$7</f>
        <v>1.5</v>
      </c>
      <c r="V76" s="67"/>
      <c r="W76" s="74">
        <f t="shared" si="79"/>
        <v>28.71</v>
      </c>
      <c r="X76" s="112">
        <f t="shared" si="80"/>
        <v>28.71</v>
      </c>
      <c r="Y76" s="112">
        <f t="shared" ref="Y76:AG76" si="107">X76*(1+X$3)</f>
        <v>28.781775</v>
      </c>
      <c r="Z76" s="112">
        <f t="shared" si="107"/>
        <v>28.422002812500001</v>
      </c>
      <c r="AA76" s="112">
        <f t="shared" si="107"/>
        <v>28.774435647375</v>
      </c>
      <c r="AB76" s="112">
        <f t="shared" si="107"/>
        <v>31.551168687346689</v>
      </c>
      <c r="AC76" s="112">
        <f t="shared" si="107"/>
        <v>32.64283912392888</v>
      </c>
      <c r="AD76" s="112">
        <f t="shared" si="107"/>
        <v>33.537252915924533</v>
      </c>
      <c r="AE76" s="112">
        <f t="shared" si="107"/>
        <v>34.368976788239458</v>
      </c>
      <c r="AF76" s="112">
        <f t="shared" si="107"/>
        <v>35.228201207945439</v>
      </c>
      <c r="AG76" s="112">
        <f t="shared" si="107"/>
        <v>36.144134439352023</v>
      </c>
      <c r="AH76" s="112">
        <f t="shared" si="87"/>
        <v>36.903161262578415</v>
      </c>
      <c r="AI76" s="112">
        <f t="shared" si="88"/>
        <v>37.641224487829987</v>
      </c>
      <c r="AJ76" s="112">
        <f t="shared" si="89"/>
        <v>38.394048977586586</v>
      </c>
      <c r="AK76" s="112">
        <f t="shared" si="90"/>
        <v>39.161929957138319</v>
      </c>
    </row>
    <row r="77" spans="1:37" ht="15.75" x14ac:dyDescent="0.25">
      <c r="A77" s="144" t="s">
        <v>270</v>
      </c>
      <c r="B77" s="72"/>
      <c r="C77" s="73"/>
      <c r="D77" s="72"/>
      <c r="E77" s="73"/>
      <c r="F77" s="72"/>
      <c r="G77" s="73"/>
      <c r="H77" s="72"/>
      <c r="I77" s="73"/>
      <c r="J77" s="72"/>
      <c r="K77" s="73"/>
      <c r="L77" s="72"/>
      <c r="M77" s="73"/>
      <c r="N77" s="72"/>
      <c r="O77" s="73"/>
      <c r="P77" s="73"/>
      <c r="Q77" s="72"/>
      <c r="R77" s="72"/>
      <c r="S77" s="73"/>
      <c r="T77" s="72"/>
      <c r="U77" s="72"/>
      <c r="V77" s="72"/>
      <c r="W77" s="71"/>
      <c r="X77" s="12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</row>
    <row r="78" spans="1:37" ht="30" x14ac:dyDescent="0.25">
      <c r="A78" s="142" t="s">
        <v>276</v>
      </c>
      <c r="B78" s="80">
        <v>60</v>
      </c>
      <c r="C78" s="70">
        <f>Parameters!$D$17</f>
        <v>0.26</v>
      </c>
      <c r="D78" s="80">
        <v>480</v>
      </c>
      <c r="E78" s="70">
        <f>Parameters!$D$19</f>
        <v>0.31</v>
      </c>
      <c r="F78" s="80">
        <v>86</v>
      </c>
      <c r="G78" s="70">
        <f>Parameters!$D$21</f>
        <v>0.33</v>
      </c>
      <c r="H78" s="80"/>
      <c r="I78" s="70"/>
      <c r="J78" s="80">
        <v>5520</v>
      </c>
      <c r="K78" s="70">
        <f>Parameters!$D$25</f>
        <v>0.28999999999999998</v>
      </c>
      <c r="L78" s="80"/>
      <c r="M78" s="70"/>
      <c r="N78" s="80">
        <v>60</v>
      </c>
      <c r="O78" s="70">
        <f>Parameters!$D$29</f>
        <v>0.28999999999999998</v>
      </c>
      <c r="P78" s="79">
        <v>180.68518518518519</v>
      </c>
      <c r="Q78" s="80"/>
      <c r="R78" s="79">
        <v>79.432624113475185</v>
      </c>
      <c r="S78" s="80"/>
      <c r="T78" s="87" t="s">
        <v>238</v>
      </c>
      <c r="U78" s="84">
        <f>1/Parameters!$B$11</f>
        <v>9.2592592592592587E-2</v>
      </c>
      <c r="V78" s="67"/>
      <c r="W78" s="74">
        <f t="shared" ref="W78:W83" si="108">IF((B78*C78+D78*E78+F78*G78+H78*I78+J78*K78+L78*M78+N78*O78+P78+Q78*R78)=0,"",
                          ((B78*C78+D78*E78+F78*G78+H78*I78+J78*K78+L78*M78+N78*O78)*IF(U78&gt;0,U78,1)+P78+IF(Q78=0,1,Q78)*R78)*(1+Overhead_Common)*IF(V78&gt;0,V78,1))</f>
        <v>470.58125689519306</v>
      </c>
      <c r="X78" s="112">
        <f t="shared" ref="X78:X83" si="109">W78</f>
        <v>470.58125689519306</v>
      </c>
      <c r="Y78" s="112">
        <f t="shared" ref="Y78:AG78" si="110">X78*(1+X$3)</f>
        <v>471.75771003743102</v>
      </c>
      <c r="Z78" s="112">
        <f t="shared" si="110"/>
        <v>465.86073866196318</v>
      </c>
      <c r="AA78" s="112">
        <f t="shared" si="110"/>
        <v>471.63741182137153</v>
      </c>
      <c r="AB78" s="112">
        <f t="shared" si="110"/>
        <v>517.15042206213388</v>
      </c>
      <c r="AC78" s="112">
        <f t="shared" si="110"/>
        <v>535.04382666548372</v>
      </c>
      <c r="AD78" s="112">
        <f t="shared" si="110"/>
        <v>549.704027516118</v>
      </c>
      <c r="AE78" s="112">
        <f t="shared" si="110"/>
        <v>563.33668739851771</v>
      </c>
      <c r="AF78" s="112">
        <f t="shared" si="110"/>
        <v>577.42010458348057</v>
      </c>
      <c r="AG78" s="112">
        <f t="shared" si="110"/>
        <v>592.43302730265111</v>
      </c>
      <c r="AH78" s="112">
        <f t="shared" ref="AH78:AH83" si="111">AG78*(1+AG$3)</f>
        <v>604.87412087600671</v>
      </c>
      <c r="AI78" s="112">
        <f t="shared" ref="AI78:AI83" si="112">AH78*(1+AH$3)</f>
        <v>616.97160329352687</v>
      </c>
      <c r="AJ78" s="112">
        <f t="shared" ref="AJ78:AJ83" si="113">AI78*(1+AI$3)</f>
        <v>629.31103535939747</v>
      </c>
      <c r="AK78" s="112">
        <f t="shared" ref="AK78:AK83" si="114">AJ78*(1+AJ$3)</f>
        <v>641.89725606658544</v>
      </c>
    </row>
    <row r="79" spans="1:37" ht="15.75" x14ac:dyDescent="0.25">
      <c r="A79" s="142" t="s">
        <v>275</v>
      </c>
      <c r="B79" s="80">
        <v>60</v>
      </c>
      <c r="C79" s="70">
        <f>Parameters!$D$17</f>
        <v>0.26</v>
      </c>
      <c r="D79" s="80"/>
      <c r="E79" s="70"/>
      <c r="F79" s="80">
        <v>88</v>
      </c>
      <c r="G79" s="70">
        <f>Parameters!$D$21</f>
        <v>0.33</v>
      </c>
      <c r="H79" s="80">
        <v>180</v>
      </c>
      <c r="I79" s="70">
        <f>Parameters!$D$23</f>
        <v>0.28999999999999998</v>
      </c>
      <c r="J79" s="80">
        <v>345</v>
      </c>
      <c r="K79" s="70">
        <f>Parameters!$D$25</f>
        <v>0.28999999999999998</v>
      </c>
      <c r="L79" s="80">
        <v>120</v>
      </c>
      <c r="M79" s="70">
        <f>Parameters!$D$27</f>
        <v>0.28999999999999998</v>
      </c>
      <c r="N79" s="80"/>
      <c r="O79" s="70"/>
      <c r="P79" s="79"/>
      <c r="Q79" s="80"/>
      <c r="R79" s="79"/>
      <c r="S79" s="78"/>
      <c r="T79" s="83"/>
      <c r="U79" s="75"/>
      <c r="V79" s="67"/>
      <c r="W79" s="74">
        <f t="shared" si="108"/>
        <v>254.85900000000001</v>
      </c>
      <c r="X79" s="112">
        <f t="shared" si="109"/>
        <v>254.85900000000001</v>
      </c>
      <c r="Y79" s="112">
        <f t="shared" ref="Y79:AG79" si="115">X79*(1+X$3)</f>
        <v>255.49614750000001</v>
      </c>
      <c r="Z79" s="112">
        <f t="shared" si="115"/>
        <v>252.30244565625003</v>
      </c>
      <c r="AA79" s="112">
        <f t="shared" si="115"/>
        <v>255.43099598238751</v>
      </c>
      <c r="AB79" s="112">
        <f t="shared" si="115"/>
        <v>280.08008709468794</v>
      </c>
      <c r="AC79" s="112">
        <f t="shared" si="115"/>
        <v>289.77085810816413</v>
      </c>
      <c r="AD79" s="112">
        <f t="shared" si="115"/>
        <v>297.71057962032785</v>
      </c>
      <c r="AE79" s="112">
        <f t="shared" si="115"/>
        <v>305.09380199491198</v>
      </c>
      <c r="AF79" s="112">
        <f t="shared" si="115"/>
        <v>312.72114704478474</v>
      </c>
      <c r="AG79" s="112">
        <f t="shared" si="115"/>
        <v>320.85189686794916</v>
      </c>
      <c r="AH79" s="112">
        <f t="shared" si="111"/>
        <v>327.58978670217607</v>
      </c>
      <c r="AI79" s="112">
        <f t="shared" si="112"/>
        <v>334.14158243621961</v>
      </c>
      <c r="AJ79" s="112">
        <f t="shared" si="113"/>
        <v>340.82441408494401</v>
      </c>
      <c r="AK79" s="112">
        <f t="shared" si="114"/>
        <v>347.64090236664288</v>
      </c>
    </row>
    <row r="80" spans="1:37" ht="15.75" x14ac:dyDescent="0.25">
      <c r="A80" s="142" t="s">
        <v>274</v>
      </c>
      <c r="B80" s="80">
        <v>60</v>
      </c>
      <c r="C80" s="70">
        <f>Parameters!$D$17</f>
        <v>0.26</v>
      </c>
      <c r="D80" s="80"/>
      <c r="E80" s="70"/>
      <c r="F80" s="80">
        <v>176</v>
      </c>
      <c r="G80" s="70">
        <f>Parameters!$D$21</f>
        <v>0.33</v>
      </c>
      <c r="H80" s="80">
        <v>180</v>
      </c>
      <c r="I80" s="70">
        <f>Parameters!$D$23</f>
        <v>0.28999999999999998</v>
      </c>
      <c r="J80" s="80">
        <v>450</v>
      </c>
      <c r="K80" s="70">
        <f>Parameters!$D$25</f>
        <v>0.28999999999999998</v>
      </c>
      <c r="L80" s="80">
        <v>165</v>
      </c>
      <c r="M80" s="70">
        <f>Parameters!$D$27</f>
        <v>0.28999999999999998</v>
      </c>
      <c r="N80" s="80"/>
      <c r="O80" s="70"/>
      <c r="P80" s="79"/>
      <c r="Q80" s="80"/>
      <c r="R80" s="79"/>
      <c r="S80" s="78"/>
      <c r="T80" s="83"/>
      <c r="U80" s="75"/>
      <c r="V80" s="67"/>
      <c r="W80" s="74">
        <f t="shared" si="108"/>
        <v>334.65300000000002</v>
      </c>
      <c r="X80" s="112">
        <f t="shared" si="109"/>
        <v>334.65300000000002</v>
      </c>
      <c r="Y80" s="112">
        <f t="shared" ref="Y80:AG80" si="116">X80*(1+X$3)</f>
        <v>335.48963250000003</v>
      </c>
      <c r="Z80" s="112">
        <f t="shared" si="116"/>
        <v>331.29601209375005</v>
      </c>
      <c r="AA80" s="112">
        <f t="shared" si="116"/>
        <v>335.40408264371251</v>
      </c>
      <c r="AB80" s="112">
        <f t="shared" si="116"/>
        <v>367.77057661883077</v>
      </c>
      <c r="AC80" s="112">
        <f t="shared" si="116"/>
        <v>380.49543856984229</v>
      </c>
      <c r="AD80" s="112">
        <f t="shared" si="116"/>
        <v>390.92101358665599</v>
      </c>
      <c r="AE80" s="112">
        <f t="shared" si="116"/>
        <v>400.61585472360503</v>
      </c>
      <c r="AF80" s="112">
        <f t="shared" si="116"/>
        <v>410.63125109169511</v>
      </c>
      <c r="AG80" s="112">
        <f t="shared" si="116"/>
        <v>421.30766362007921</v>
      </c>
      <c r="AH80" s="112">
        <f t="shared" si="111"/>
        <v>430.15512455610082</v>
      </c>
      <c r="AI80" s="112">
        <f t="shared" si="112"/>
        <v>438.75822704722282</v>
      </c>
      <c r="AJ80" s="112">
        <f t="shared" si="113"/>
        <v>447.53339158816726</v>
      </c>
      <c r="AK80" s="112">
        <f t="shared" si="114"/>
        <v>456.48405941993059</v>
      </c>
    </row>
    <row r="81" spans="1:37" ht="15.75" x14ac:dyDescent="0.25">
      <c r="A81" s="143" t="s">
        <v>273</v>
      </c>
      <c r="B81" s="80">
        <v>60</v>
      </c>
      <c r="C81" s="70">
        <f>Parameters!$D$17</f>
        <v>0.26</v>
      </c>
      <c r="D81" s="80"/>
      <c r="E81" s="70"/>
      <c r="F81" s="80">
        <v>267</v>
      </c>
      <c r="G81" s="70">
        <f>Parameters!$D$21</f>
        <v>0.33</v>
      </c>
      <c r="H81" s="80">
        <v>180</v>
      </c>
      <c r="I81" s="70">
        <f>Parameters!$D$23</f>
        <v>0.28999999999999998</v>
      </c>
      <c r="J81" s="80">
        <v>480</v>
      </c>
      <c r="K81" s="70">
        <f>Parameters!$D$25</f>
        <v>0.28999999999999998</v>
      </c>
      <c r="L81" s="80">
        <v>210</v>
      </c>
      <c r="M81" s="70">
        <f>Parameters!$D$27</f>
        <v>0.28999999999999998</v>
      </c>
      <c r="N81" s="80"/>
      <c r="O81" s="70"/>
      <c r="P81" s="79"/>
      <c r="Q81" s="80"/>
      <c r="R81" s="79"/>
      <c r="S81" s="78"/>
      <c r="T81" s="83"/>
      <c r="U81" s="75"/>
      <c r="V81" s="67"/>
      <c r="W81" s="74">
        <f t="shared" si="108"/>
        <v>391.61100000000005</v>
      </c>
      <c r="X81" s="112">
        <f t="shared" si="109"/>
        <v>391.61100000000005</v>
      </c>
      <c r="Y81" s="112">
        <f t="shared" ref="Y81:AG81" si="117">X81*(1+X$3)</f>
        <v>392.59002750000002</v>
      </c>
      <c r="Z81" s="112">
        <f t="shared" si="117"/>
        <v>387.68265215625001</v>
      </c>
      <c r="AA81" s="112">
        <f t="shared" si="117"/>
        <v>392.48991704298749</v>
      </c>
      <c r="AB81" s="112">
        <f t="shared" si="117"/>
        <v>430.36519403763577</v>
      </c>
      <c r="AC81" s="112">
        <f t="shared" si="117"/>
        <v>445.25582975133796</v>
      </c>
      <c r="AD81" s="112">
        <f t="shared" si="117"/>
        <v>457.45583948652467</v>
      </c>
      <c r="AE81" s="112">
        <f t="shared" si="117"/>
        <v>468.80074430579043</v>
      </c>
      <c r="AF81" s="112">
        <f t="shared" si="117"/>
        <v>480.52076291343514</v>
      </c>
      <c r="AG81" s="112">
        <f t="shared" si="117"/>
        <v>493.01430274918448</v>
      </c>
      <c r="AH81" s="112">
        <f t="shared" si="111"/>
        <v>503.36760310691733</v>
      </c>
      <c r="AI81" s="112">
        <f t="shared" si="112"/>
        <v>513.43495516905568</v>
      </c>
      <c r="AJ81" s="112">
        <f t="shared" si="113"/>
        <v>523.70365427243678</v>
      </c>
      <c r="AK81" s="112">
        <f t="shared" si="114"/>
        <v>534.17772735788549</v>
      </c>
    </row>
    <row r="82" spans="1:37" ht="15.75" x14ac:dyDescent="0.25">
      <c r="A82" s="142" t="s">
        <v>272</v>
      </c>
      <c r="B82" s="80">
        <v>6</v>
      </c>
      <c r="C82" s="70">
        <f>Parameters!$D$17</f>
        <v>0.26</v>
      </c>
      <c r="D82" s="80"/>
      <c r="E82" s="70"/>
      <c r="F82" s="80"/>
      <c r="G82" s="70"/>
      <c r="H82" s="80">
        <v>150</v>
      </c>
      <c r="I82" s="70">
        <f>Parameters!$D$23</f>
        <v>0.28999999999999998</v>
      </c>
      <c r="J82" s="80">
        <v>15</v>
      </c>
      <c r="K82" s="70">
        <f>Parameters!$D$25</f>
        <v>0.28999999999999998</v>
      </c>
      <c r="L82" s="80">
        <v>15</v>
      </c>
      <c r="M82" s="70">
        <f>Parameters!$D$27</f>
        <v>0.28999999999999998</v>
      </c>
      <c r="N82" s="80"/>
      <c r="O82" s="70"/>
      <c r="P82" s="79"/>
      <c r="Q82" s="80"/>
      <c r="R82" s="79"/>
      <c r="S82" s="78"/>
      <c r="T82" s="83"/>
      <c r="U82" s="75"/>
      <c r="V82" s="67"/>
      <c r="W82" s="74">
        <f t="shared" si="108"/>
        <v>59.13600000000001</v>
      </c>
      <c r="X82" s="112">
        <f t="shared" si="109"/>
        <v>59.13600000000001</v>
      </c>
      <c r="Y82" s="112">
        <f t="shared" ref="Y82:AG82" si="118">X82*(1+X$3)</f>
        <v>59.283840000000005</v>
      </c>
      <c r="Z82" s="112">
        <f t="shared" si="118"/>
        <v>58.542792000000006</v>
      </c>
      <c r="AA82" s="112">
        <f t="shared" si="118"/>
        <v>59.268722620800006</v>
      </c>
      <c r="AB82" s="112">
        <f t="shared" si="118"/>
        <v>64.988154353707202</v>
      </c>
      <c r="AC82" s="112">
        <f t="shared" si="118"/>
        <v>67.236744494345473</v>
      </c>
      <c r="AD82" s="112">
        <f t="shared" si="118"/>
        <v>69.079031293490544</v>
      </c>
      <c r="AE82" s="112">
        <f t="shared" si="118"/>
        <v>70.792191269569102</v>
      </c>
      <c r="AF82" s="112">
        <f t="shared" si="118"/>
        <v>72.561996051308327</v>
      </c>
      <c r="AG82" s="112">
        <f t="shared" si="118"/>
        <v>74.448607948642348</v>
      </c>
      <c r="AH82" s="112">
        <f t="shared" si="111"/>
        <v>76.012028715563829</v>
      </c>
      <c r="AI82" s="112">
        <f t="shared" si="112"/>
        <v>77.532269289875103</v>
      </c>
      <c r="AJ82" s="112">
        <f t="shared" si="113"/>
        <v>79.082914675672612</v>
      </c>
      <c r="AK82" s="112">
        <f t="shared" si="114"/>
        <v>80.664572969186068</v>
      </c>
    </row>
    <row r="83" spans="1:37" ht="15.75" x14ac:dyDescent="0.25">
      <c r="A83" s="142" t="s">
        <v>271</v>
      </c>
      <c r="B83" s="80">
        <v>6</v>
      </c>
      <c r="C83" s="70">
        <f>Parameters!$D$17</f>
        <v>0.26</v>
      </c>
      <c r="D83" s="80"/>
      <c r="E83" s="70"/>
      <c r="F83" s="80"/>
      <c r="G83" s="70"/>
      <c r="H83" s="80">
        <v>150</v>
      </c>
      <c r="I83" s="70">
        <f>Parameters!$D$23</f>
        <v>0.28999999999999998</v>
      </c>
      <c r="J83" s="80">
        <v>300</v>
      </c>
      <c r="K83" s="70">
        <f>Parameters!$D$25</f>
        <v>0.28999999999999998</v>
      </c>
      <c r="L83" s="80">
        <v>15</v>
      </c>
      <c r="M83" s="70">
        <f>Parameters!$D$27</f>
        <v>0.28999999999999998</v>
      </c>
      <c r="N83" s="80"/>
      <c r="O83" s="70"/>
      <c r="P83" s="79"/>
      <c r="Q83" s="80"/>
      <c r="R83" s="79"/>
      <c r="S83" s="78"/>
      <c r="T83" s="83"/>
      <c r="U83" s="75"/>
      <c r="V83" s="67"/>
      <c r="W83" s="74">
        <f t="shared" si="108"/>
        <v>150.05100000000002</v>
      </c>
      <c r="X83" s="112">
        <f t="shared" si="109"/>
        <v>150.05100000000002</v>
      </c>
      <c r="Y83" s="112">
        <f t="shared" ref="Y83:AG83" si="119">X83*(1+X$3)</f>
        <v>150.42612750000001</v>
      </c>
      <c r="Z83" s="112">
        <f t="shared" si="119"/>
        <v>148.54580090625001</v>
      </c>
      <c r="AA83" s="112">
        <f t="shared" si="119"/>
        <v>150.3877688374875</v>
      </c>
      <c r="AB83" s="112">
        <f t="shared" si="119"/>
        <v>164.90018853030506</v>
      </c>
      <c r="AC83" s="112">
        <f t="shared" si="119"/>
        <v>170.6057350534536</v>
      </c>
      <c r="AD83" s="112">
        <f t="shared" si="119"/>
        <v>175.28033219391824</v>
      </c>
      <c r="AE83" s="112">
        <f t="shared" si="119"/>
        <v>179.6272844323274</v>
      </c>
      <c r="AF83" s="112">
        <f t="shared" si="119"/>
        <v>184.11796654313557</v>
      </c>
      <c r="AG83" s="112">
        <f t="shared" si="119"/>
        <v>188.90503367325709</v>
      </c>
      <c r="AH83" s="112">
        <f t="shared" si="111"/>
        <v>192.87203938039548</v>
      </c>
      <c r="AI83" s="112">
        <f t="shared" si="112"/>
        <v>196.72948016800339</v>
      </c>
      <c r="AJ83" s="112">
        <f t="shared" si="113"/>
        <v>200.66406977136347</v>
      </c>
      <c r="AK83" s="112">
        <f t="shared" si="114"/>
        <v>204.67735116679074</v>
      </c>
    </row>
    <row r="84" spans="1:37" ht="15.75" x14ac:dyDescent="0.25">
      <c r="A84" s="144" t="s">
        <v>270</v>
      </c>
      <c r="B84" s="72"/>
      <c r="C84" s="73"/>
      <c r="D84" s="72"/>
      <c r="E84" s="73"/>
      <c r="F84" s="72"/>
      <c r="G84" s="73"/>
      <c r="H84" s="72"/>
      <c r="I84" s="73"/>
      <c r="J84" s="72"/>
      <c r="K84" s="73"/>
      <c r="L84" s="72"/>
      <c r="M84" s="73"/>
      <c r="N84" s="72"/>
      <c r="O84" s="73"/>
      <c r="P84" s="73"/>
      <c r="Q84" s="72"/>
      <c r="R84" s="72"/>
      <c r="S84" s="73"/>
      <c r="T84" s="72"/>
      <c r="U84" s="72"/>
      <c r="V84" s="72"/>
      <c r="W84" s="71"/>
      <c r="X84" s="12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</row>
    <row r="85" spans="1:37" ht="15.75" x14ac:dyDescent="0.25">
      <c r="A85" s="142" t="s">
        <v>269</v>
      </c>
      <c r="B85" s="80"/>
      <c r="C85" s="70"/>
      <c r="D85" s="80"/>
      <c r="E85" s="70"/>
      <c r="F85" s="80">
        <v>1680</v>
      </c>
      <c r="G85" s="70">
        <f>Parameters!$D$21</f>
        <v>0.33</v>
      </c>
      <c r="H85" s="80"/>
      <c r="I85" s="70"/>
      <c r="J85" s="80"/>
      <c r="K85" s="70"/>
      <c r="L85" s="80"/>
      <c r="M85" s="70"/>
      <c r="N85" s="80">
        <v>120</v>
      </c>
      <c r="O85" s="70">
        <f>Parameters!$D$29</f>
        <v>0.28999999999999998</v>
      </c>
      <c r="P85" s="79"/>
      <c r="Q85" s="80"/>
      <c r="R85" s="79">
        <v>2937.7</v>
      </c>
      <c r="S85" s="78"/>
      <c r="T85" s="85" t="s">
        <v>268</v>
      </c>
      <c r="U85" s="75"/>
      <c r="V85" s="118">
        <f>1/Parameters!$B$10</f>
        <v>5.6818181818181816E-2</v>
      </c>
      <c r="W85" s="74">
        <f>IF((B85*C85+D85*E85+F85*G85+H85*I85+J85*K85+L85*M85+N85*O85+P85+Q85*R85)=0,"",
                          ((B85*C85+D85*E85+F85*G85+H85*I85+J85*K85+L85*M85+N85*O85)*IF(U85&gt;0,U85,1)+P85+IF(Q85=0,1,Q85)*R85)*(1+Overhead_Common)*IF(V85&gt;0,V85,1))</f>
        <v>220.43124999999998</v>
      </c>
      <c r="X85" s="112">
        <f>W85</f>
        <v>220.43124999999998</v>
      </c>
      <c r="Y85" s="112">
        <f t="shared" ref="Y85:AG85" si="120">X85*(1+X$3)</f>
        <v>220.98232812499995</v>
      </c>
      <c r="Z85" s="112">
        <f t="shared" si="120"/>
        <v>218.22004902343747</v>
      </c>
      <c r="AA85" s="112">
        <f t="shared" si="120"/>
        <v>220.9259776313281</v>
      </c>
      <c r="AB85" s="112">
        <f t="shared" si="120"/>
        <v>242.24533447275127</v>
      </c>
      <c r="AC85" s="112">
        <f t="shared" si="120"/>
        <v>250.62702304550845</v>
      </c>
      <c r="AD85" s="112">
        <f t="shared" si="120"/>
        <v>257.49420347695542</v>
      </c>
      <c r="AE85" s="112">
        <f t="shared" si="120"/>
        <v>263.88005972318388</v>
      </c>
      <c r="AF85" s="112">
        <f t="shared" si="120"/>
        <v>270.47706121626345</v>
      </c>
      <c r="AG85" s="112">
        <f t="shared" si="120"/>
        <v>277.50946480788633</v>
      </c>
      <c r="AH85" s="112">
        <f t="shared" ref="AH85" si="121">AG85*(1+AG$3)</f>
        <v>283.33716356885191</v>
      </c>
      <c r="AI85" s="112">
        <f t="shared" ref="AI85" si="122">AH85*(1+AH$3)</f>
        <v>289.00390684022892</v>
      </c>
      <c r="AJ85" s="112">
        <f t="shared" ref="AJ85" si="123">AI85*(1+AI$3)</f>
        <v>294.78398497703353</v>
      </c>
      <c r="AK85" s="112">
        <f t="shared" ref="AK85" si="124">AJ85*(1+AJ$3)</f>
        <v>300.67966467657419</v>
      </c>
    </row>
    <row r="86" spans="1:37" ht="15.75" x14ac:dyDescent="0.25">
      <c r="A86" s="144" t="s">
        <v>267</v>
      </c>
      <c r="B86" s="72"/>
      <c r="C86" s="73"/>
      <c r="D86" s="72"/>
      <c r="E86" s="73"/>
      <c r="F86" s="72"/>
      <c r="G86" s="73"/>
      <c r="H86" s="72"/>
      <c r="I86" s="73"/>
      <c r="J86" s="72"/>
      <c r="K86" s="73"/>
      <c r="L86" s="72"/>
      <c r="M86" s="73"/>
      <c r="N86" s="72"/>
      <c r="O86" s="73"/>
      <c r="P86" s="73"/>
      <c r="Q86" s="72"/>
      <c r="R86" s="72"/>
      <c r="S86" s="73"/>
      <c r="T86" s="72"/>
      <c r="U86" s="72"/>
      <c r="V86" s="72"/>
      <c r="W86" s="71"/>
      <c r="X86" s="12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</row>
    <row r="87" spans="1:37" ht="15.75" x14ac:dyDescent="0.25">
      <c r="A87" s="142" t="s">
        <v>266</v>
      </c>
      <c r="B87" s="80"/>
      <c r="C87" s="70"/>
      <c r="D87" s="80"/>
      <c r="E87" s="70"/>
      <c r="F87" s="80">
        <v>47</v>
      </c>
      <c r="G87" s="70">
        <f>Parameters!$D$21</f>
        <v>0.33</v>
      </c>
      <c r="H87" s="80"/>
      <c r="I87" s="70"/>
      <c r="J87" s="80">
        <v>412</v>
      </c>
      <c r="K87" s="70">
        <f>Parameters!$D$25</f>
        <v>0.28999999999999998</v>
      </c>
      <c r="L87" s="80"/>
      <c r="M87" s="70"/>
      <c r="N87" s="80"/>
      <c r="O87" s="70"/>
      <c r="P87" s="79">
        <v>879.20636363636356</v>
      </c>
      <c r="Q87" s="80"/>
      <c r="R87" s="79">
        <v>228.38969943122675</v>
      </c>
      <c r="S87" s="78"/>
      <c r="T87" s="83"/>
      <c r="U87" s="75"/>
      <c r="V87" s="67"/>
      <c r="W87" s="74">
        <f t="shared" ref="W87:W101" si="125">IF((B87*C87+D87*E87+F87*G87+H87*I87+J87*K87+L87*M87+N87*O87+P87+Q87*R87)=0,"",
                          ((B87*C87+D87*E87+F87*G87+H87*I87+J87*K87+L87*M87+N87*O87)*IF(U87&gt;0,U87,1)+P87+IF(Q87=0,1,Q87)*R87)*(1+Overhead_Common)*IF(V87&gt;0,V87,1))</f>
        <v>1366.8446693743492</v>
      </c>
      <c r="X87" s="112">
        <f t="shared" ref="X87:X101" si="126">W87</f>
        <v>1366.8446693743492</v>
      </c>
      <c r="Y87" s="112">
        <f t="shared" ref="Y87:AG87" si="127">X87*(1+X$3)</f>
        <v>1370.261781047785</v>
      </c>
      <c r="Z87" s="112">
        <f t="shared" si="127"/>
        <v>1353.1335087846878</v>
      </c>
      <c r="AA87" s="112">
        <f t="shared" si="127"/>
        <v>1369.9123642936179</v>
      </c>
      <c r="AB87" s="112">
        <f t="shared" si="127"/>
        <v>1502.1089074479521</v>
      </c>
      <c r="AC87" s="112">
        <f t="shared" si="127"/>
        <v>1554.0818756456513</v>
      </c>
      <c r="AD87" s="112">
        <f t="shared" si="127"/>
        <v>1596.6637190383424</v>
      </c>
      <c r="AE87" s="112">
        <f t="shared" si="127"/>
        <v>1636.2609792704932</v>
      </c>
      <c r="AF87" s="112">
        <f t="shared" si="127"/>
        <v>1677.1675037522555</v>
      </c>
      <c r="AG87" s="112">
        <f t="shared" si="127"/>
        <v>1720.7738588498141</v>
      </c>
      <c r="AH87" s="112">
        <f t="shared" ref="AH87:AH101" si="128">AG87*(1+AG$3)</f>
        <v>1756.9101098856602</v>
      </c>
      <c r="AI87" s="112">
        <f t="shared" ref="AI87:AI101" si="129">AH87*(1+AH$3)</f>
        <v>1792.0483120833735</v>
      </c>
      <c r="AJ87" s="112">
        <f t="shared" ref="AJ87:AJ101" si="130">AI87*(1+AI$3)</f>
        <v>1827.889278325041</v>
      </c>
      <c r="AK87" s="112">
        <f t="shared" ref="AK87:AK101" si="131">AJ87*(1+AJ$3)</f>
        <v>1864.4470638915418</v>
      </c>
    </row>
    <row r="88" spans="1:37" ht="15.75" x14ac:dyDescent="0.25">
      <c r="A88" s="142" t="s">
        <v>265</v>
      </c>
      <c r="B88" s="80"/>
      <c r="C88" s="70"/>
      <c r="D88" s="80"/>
      <c r="E88" s="70"/>
      <c r="F88" s="80">
        <v>459</v>
      </c>
      <c r="G88" s="70">
        <f>Parameters!$D$21</f>
        <v>0.33</v>
      </c>
      <c r="H88" s="80">
        <v>120</v>
      </c>
      <c r="I88" s="70">
        <f>Parameters!$D$23</f>
        <v>0.28999999999999998</v>
      </c>
      <c r="J88" s="80">
        <v>840</v>
      </c>
      <c r="K88" s="70">
        <f>Parameters!$D$25</f>
        <v>0.28999999999999998</v>
      </c>
      <c r="L88" s="80"/>
      <c r="M88" s="70"/>
      <c r="N88" s="80">
        <v>60</v>
      </c>
      <c r="O88" s="70">
        <f>Parameters!$D$29</f>
        <v>0.28999999999999998</v>
      </c>
      <c r="P88" s="79">
        <v>70.62</v>
      </c>
      <c r="Q88" s="80"/>
      <c r="R88" s="79"/>
      <c r="S88" s="78"/>
      <c r="T88" s="83"/>
      <c r="U88" s="75"/>
      <c r="V88" s="67"/>
      <c r="W88" s="74">
        <f t="shared" si="125"/>
        <v>569.67900000000009</v>
      </c>
      <c r="X88" s="112">
        <f t="shared" si="126"/>
        <v>569.67900000000009</v>
      </c>
      <c r="Y88" s="112">
        <f t="shared" ref="Y88:AG88" si="132">X88*(1+X$3)</f>
        <v>571.10319750000008</v>
      </c>
      <c r="Z88" s="112">
        <f t="shared" si="132"/>
        <v>563.96440753125012</v>
      </c>
      <c r="AA88" s="112">
        <f t="shared" si="132"/>
        <v>570.95756618463759</v>
      </c>
      <c r="AB88" s="112">
        <f t="shared" si="132"/>
        <v>626.05497132145513</v>
      </c>
      <c r="AC88" s="112">
        <f t="shared" si="132"/>
        <v>647.71647332917746</v>
      </c>
      <c r="AD88" s="112">
        <f t="shared" si="132"/>
        <v>665.46390469839696</v>
      </c>
      <c r="AE88" s="112">
        <f t="shared" si="132"/>
        <v>681.96740953491712</v>
      </c>
      <c r="AF88" s="112">
        <f t="shared" si="132"/>
        <v>699.01659477328997</v>
      </c>
      <c r="AG88" s="112">
        <f t="shared" si="132"/>
        <v>717.19102623739548</v>
      </c>
      <c r="AH88" s="112">
        <f t="shared" si="128"/>
        <v>732.25203778838068</v>
      </c>
      <c r="AI88" s="112">
        <f t="shared" si="129"/>
        <v>746.89707854414826</v>
      </c>
      <c r="AJ88" s="112">
        <f t="shared" si="130"/>
        <v>761.83502011503128</v>
      </c>
      <c r="AK88" s="112">
        <f t="shared" si="131"/>
        <v>777.07172051733187</v>
      </c>
    </row>
    <row r="89" spans="1:37" ht="15.75" x14ac:dyDescent="0.25">
      <c r="A89" s="142" t="s">
        <v>264</v>
      </c>
      <c r="B89" s="80"/>
      <c r="C89" s="70"/>
      <c r="D89" s="80"/>
      <c r="E89" s="70"/>
      <c r="F89" s="80">
        <v>459</v>
      </c>
      <c r="G89" s="70">
        <f>Parameters!$D$21</f>
        <v>0.33</v>
      </c>
      <c r="H89" s="80">
        <v>120</v>
      </c>
      <c r="I89" s="70">
        <f>Parameters!$D$23</f>
        <v>0.28999999999999998</v>
      </c>
      <c r="J89" s="80">
        <v>1320</v>
      </c>
      <c r="K89" s="70">
        <f>Parameters!$D$25</f>
        <v>0.28999999999999998</v>
      </c>
      <c r="L89" s="80"/>
      <c r="M89" s="70"/>
      <c r="N89" s="80">
        <v>60</v>
      </c>
      <c r="O89" s="70">
        <f>Parameters!$D$29</f>
        <v>0.28999999999999998</v>
      </c>
      <c r="P89" s="79">
        <v>73.459999999999994</v>
      </c>
      <c r="Q89" s="80"/>
      <c r="R89" s="79"/>
      <c r="S89" s="78"/>
      <c r="T89" s="83"/>
      <c r="U89" s="75"/>
      <c r="V89" s="67"/>
      <c r="W89" s="74">
        <f t="shared" si="125"/>
        <v>725.923</v>
      </c>
      <c r="X89" s="112">
        <f t="shared" si="126"/>
        <v>725.923</v>
      </c>
      <c r="Y89" s="112">
        <f t="shared" ref="Y89:AG89" si="133">X89*(1+X$3)</f>
        <v>727.73780749999992</v>
      </c>
      <c r="Z89" s="112">
        <f t="shared" si="133"/>
        <v>718.64108490624994</v>
      </c>
      <c r="AA89" s="112">
        <f t="shared" si="133"/>
        <v>727.55223435908738</v>
      </c>
      <c r="AB89" s="112">
        <f t="shared" si="133"/>
        <v>797.76102497473937</v>
      </c>
      <c r="AC89" s="112">
        <f t="shared" si="133"/>
        <v>825.36355643886532</v>
      </c>
      <c r="AD89" s="112">
        <f t="shared" si="133"/>
        <v>847.97851788529033</v>
      </c>
      <c r="AE89" s="112">
        <f t="shared" si="133"/>
        <v>869.00838512884548</v>
      </c>
      <c r="AF89" s="112">
        <f t="shared" si="133"/>
        <v>890.7335947570665</v>
      </c>
      <c r="AG89" s="112">
        <f t="shared" si="133"/>
        <v>913.89266822075024</v>
      </c>
      <c r="AH89" s="112">
        <f t="shared" si="128"/>
        <v>933.08441425338594</v>
      </c>
      <c r="AI89" s="112">
        <f t="shared" si="129"/>
        <v>951.74610253845367</v>
      </c>
      <c r="AJ89" s="112">
        <f t="shared" si="130"/>
        <v>970.78102458922274</v>
      </c>
      <c r="AK89" s="112">
        <f t="shared" si="131"/>
        <v>990.1966450810072</v>
      </c>
    </row>
    <row r="90" spans="1:37" ht="15.75" x14ac:dyDescent="0.25">
      <c r="A90" s="142" t="s">
        <v>263</v>
      </c>
      <c r="B90" s="80"/>
      <c r="C90" s="70"/>
      <c r="D90" s="80"/>
      <c r="E90" s="70"/>
      <c r="F90" s="80">
        <v>459</v>
      </c>
      <c r="G90" s="70">
        <f>Parameters!$D$21</f>
        <v>0.33</v>
      </c>
      <c r="H90" s="80">
        <v>120</v>
      </c>
      <c r="I90" s="70">
        <f>Parameters!$D$23</f>
        <v>0.28999999999999998</v>
      </c>
      <c r="J90" s="80">
        <v>1740</v>
      </c>
      <c r="K90" s="70">
        <f>Parameters!$D$25</f>
        <v>0.28999999999999998</v>
      </c>
      <c r="L90" s="80"/>
      <c r="M90" s="70"/>
      <c r="N90" s="80">
        <v>60</v>
      </c>
      <c r="O90" s="70">
        <f>Parameters!$D$29</f>
        <v>0.28999999999999998</v>
      </c>
      <c r="P90" s="79">
        <v>91.12</v>
      </c>
      <c r="Q90" s="80"/>
      <c r="R90" s="79"/>
      <c r="S90" s="78"/>
      <c r="T90" s="83"/>
      <c r="U90" s="75"/>
      <c r="V90" s="67"/>
      <c r="W90" s="74">
        <f t="shared" si="125"/>
        <v>879.32899999999995</v>
      </c>
      <c r="X90" s="112">
        <f t="shared" si="126"/>
        <v>879.32899999999995</v>
      </c>
      <c r="Y90" s="112">
        <f t="shared" ref="Y90:AG90" si="134">X90*(1+X$3)</f>
        <v>881.52732249999985</v>
      </c>
      <c r="Z90" s="112">
        <f t="shared" si="134"/>
        <v>870.5082309687499</v>
      </c>
      <c r="AA90" s="112">
        <f t="shared" si="134"/>
        <v>881.30253303276231</v>
      </c>
      <c r="AB90" s="112">
        <f t="shared" si="134"/>
        <v>966.34822747042392</v>
      </c>
      <c r="AC90" s="112">
        <f t="shared" si="134"/>
        <v>999.78387614090059</v>
      </c>
      <c r="AD90" s="112">
        <f t="shared" si="134"/>
        <v>1027.1779543471614</v>
      </c>
      <c r="AE90" s="112">
        <f t="shared" si="134"/>
        <v>1052.651967614971</v>
      </c>
      <c r="AF90" s="112">
        <f t="shared" si="134"/>
        <v>1078.9682668053451</v>
      </c>
      <c r="AG90" s="112">
        <f t="shared" si="134"/>
        <v>1107.0214417422842</v>
      </c>
      <c r="AH90" s="112">
        <f t="shared" si="128"/>
        <v>1130.2688920188721</v>
      </c>
      <c r="AI90" s="112">
        <f t="shared" si="129"/>
        <v>1152.8742698592496</v>
      </c>
      <c r="AJ90" s="112">
        <f t="shared" si="130"/>
        <v>1175.9317552564346</v>
      </c>
      <c r="AK90" s="112">
        <f t="shared" si="131"/>
        <v>1199.4503903615632</v>
      </c>
    </row>
    <row r="91" spans="1:37" ht="15.75" x14ac:dyDescent="0.25">
      <c r="A91" s="142" t="s">
        <v>262</v>
      </c>
      <c r="B91" s="80"/>
      <c r="C91" s="70"/>
      <c r="D91" s="80"/>
      <c r="E91" s="70"/>
      <c r="F91" s="80">
        <v>459</v>
      </c>
      <c r="G91" s="70">
        <f>Parameters!$D$21</f>
        <v>0.33</v>
      </c>
      <c r="H91" s="80">
        <v>120</v>
      </c>
      <c r="I91" s="70">
        <f>Parameters!$D$23</f>
        <v>0.28999999999999998</v>
      </c>
      <c r="J91" s="80">
        <v>2160</v>
      </c>
      <c r="K91" s="70">
        <f>Parameters!$D$25</f>
        <v>0.28999999999999998</v>
      </c>
      <c r="L91" s="80"/>
      <c r="M91" s="70"/>
      <c r="N91" s="80">
        <v>60</v>
      </c>
      <c r="O91" s="70">
        <f>Parameters!$D$29</f>
        <v>0.28999999999999998</v>
      </c>
      <c r="P91" s="79">
        <v>91.12</v>
      </c>
      <c r="Q91" s="80"/>
      <c r="R91" s="79"/>
      <c r="S91" s="78"/>
      <c r="T91" s="83"/>
      <c r="U91" s="75"/>
      <c r="V91" s="67"/>
      <c r="W91" s="74">
        <f t="shared" si="125"/>
        <v>1013.309</v>
      </c>
      <c r="X91" s="112">
        <f t="shared" si="126"/>
        <v>1013.309</v>
      </c>
      <c r="Y91" s="112">
        <f t="shared" ref="Y91:AG91" si="135">X91*(1+X$3)</f>
        <v>1015.8422724999999</v>
      </c>
      <c r="Z91" s="112">
        <f t="shared" si="135"/>
        <v>1003.14424409375</v>
      </c>
      <c r="AA91" s="112">
        <f t="shared" si="135"/>
        <v>1015.5832327205125</v>
      </c>
      <c r="AB91" s="112">
        <f t="shared" si="135"/>
        <v>1113.5870146780419</v>
      </c>
      <c r="AC91" s="112">
        <f t="shared" si="135"/>
        <v>1152.117125385902</v>
      </c>
      <c r="AD91" s="112">
        <f t="shared" si="135"/>
        <v>1183.6851346214758</v>
      </c>
      <c r="AE91" s="112">
        <f t="shared" si="135"/>
        <v>1213.0405259600882</v>
      </c>
      <c r="AF91" s="112">
        <f t="shared" si="135"/>
        <v>1243.3665391090904</v>
      </c>
      <c r="AG91" s="112">
        <f t="shared" si="135"/>
        <v>1275.6940691259267</v>
      </c>
      <c r="AH91" s="112">
        <f t="shared" si="128"/>
        <v>1302.4836445775711</v>
      </c>
      <c r="AI91" s="112">
        <f t="shared" si="129"/>
        <v>1328.5333174691225</v>
      </c>
      <c r="AJ91" s="112">
        <f t="shared" si="130"/>
        <v>1355.103983818505</v>
      </c>
      <c r="AK91" s="112">
        <f t="shared" si="131"/>
        <v>1382.206063494875</v>
      </c>
    </row>
    <row r="92" spans="1:37" ht="15.75" x14ac:dyDescent="0.25">
      <c r="A92" s="142" t="s">
        <v>261</v>
      </c>
      <c r="B92" s="80"/>
      <c r="C92" s="70"/>
      <c r="D92" s="80"/>
      <c r="E92" s="70"/>
      <c r="F92" s="80">
        <v>459</v>
      </c>
      <c r="G92" s="70">
        <f>Parameters!$D$21</f>
        <v>0.33</v>
      </c>
      <c r="H92" s="80">
        <v>120</v>
      </c>
      <c r="I92" s="70">
        <f>Parameters!$D$23</f>
        <v>0.28999999999999998</v>
      </c>
      <c r="J92" s="80">
        <v>2580</v>
      </c>
      <c r="K92" s="70">
        <f>Parameters!$D$25</f>
        <v>0.28999999999999998</v>
      </c>
      <c r="L92" s="80"/>
      <c r="M92" s="70"/>
      <c r="N92" s="80">
        <v>60</v>
      </c>
      <c r="O92" s="70">
        <f>Parameters!$D$29</f>
        <v>0.28999999999999998</v>
      </c>
      <c r="P92" s="79">
        <v>99.17</v>
      </c>
      <c r="Q92" s="80"/>
      <c r="R92" s="79"/>
      <c r="S92" s="78"/>
      <c r="T92" s="83"/>
      <c r="U92" s="75"/>
      <c r="V92" s="67"/>
      <c r="W92" s="74">
        <f t="shared" si="125"/>
        <v>1156.144</v>
      </c>
      <c r="X92" s="112">
        <f t="shared" si="126"/>
        <v>1156.144</v>
      </c>
      <c r="Y92" s="112">
        <f t="shared" ref="Y92:AG92" si="136">X92*(1+X$3)</f>
        <v>1159.0343599999999</v>
      </c>
      <c r="Z92" s="112">
        <f t="shared" si="136"/>
        <v>1144.5464305</v>
      </c>
      <c r="AA92" s="112">
        <f t="shared" si="136"/>
        <v>1158.7388062381999</v>
      </c>
      <c r="AB92" s="112">
        <f t="shared" si="136"/>
        <v>1270.5571010401864</v>
      </c>
      <c r="AC92" s="112">
        <f t="shared" si="136"/>
        <v>1314.5183767361768</v>
      </c>
      <c r="AD92" s="112">
        <f t="shared" si="136"/>
        <v>1350.5361802587481</v>
      </c>
      <c r="AE92" s="112">
        <f t="shared" si="136"/>
        <v>1384.029477529165</v>
      </c>
      <c r="AF92" s="112">
        <f t="shared" si="136"/>
        <v>1418.6302144673939</v>
      </c>
      <c r="AG92" s="112">
        <f t="shared" si="136"/>
        <v>1455.5146000435461</v>
      </c>
      <c r="AH92" s="112">
        <f t="shared" si="128"/>
        <v>1486.0804066444605</v>
      </c>
      <c r="AI92" s="112">
        <f t="shared" si="129"/>
        <v>1515.8020147773498</v>
      </c>
      <c r="AJ92" s="112">
        <f t="shared" si="130"/>
        <v>1546.1180550728968</v>
      </c>
      <c r="AK92" s="112">
        <f t="shared" si="131"/>
        <v>1577.0404161743547</v>
      </c>
    </row>
    <row r="93" spans="1:37" ht="15.75" x14ac:dyDescent="0.25">
      <c r="A93" s="142" t="s">
        <v>260</v>
      </c>
      <c r="B93" s="80"/>
      <c r="C93" s="70"/>
      <c r="D93" s="80"/>
      <c r="E93" s="70"/>
      <c r="F93" s="80">
        <v>459</v>
      </c>
      <c r="G93" s="70">
        <f>Parameters!$D$21</f>
        <v>0.33</v>
      </c>
      <c r="H93" s="80">
        <v>120</v>
      </c>
      <c r="I93" s="70">
        <f>Parameters!$D$23</f>
        <v>0.28999999999999998</v>
      </c>
      <c r="J93" s="80">
        <v>3060</v>
      </c>
      <c r="K93" s="70">
        <f>Parameters!$D$25</f>
        <v>0.28999999999999998</v>
      </c>
      <c r="L93" s="80"/>
      <c r="M93" s="70"/>
      <c r="N93" s="80">
        <v>60</v>
      </c>
      <c r="O93" s="70">
        <f>Parameters!$D$29</f>
        <v>0.28999999999999998</v>
      </c>
      <c r="P93" s="79">
        <v>99.17</v>
      </c>
      <c r="Q93" s="80"/>
      <c r="R93" s="79"/>
      <c r="S93" s="78"/>
      <c r="T93" s="83"/>
      <c r="U93" s="75"/>
      <c r="V93" s="67"/>
      <c r="W93" s="74">
        <f t="shared" si="125"/>
        <v>1309.2640000000004</v>
      </c>
      <c r="X93" s="112">
        <f t="shared" si="126"/>
        <v>1309.2640000000004</v>
      </c>
      <c r="Y93" s="112">
        <f t="shared" ref="Y93:AG93" si="137">X93*(1+X$3)</f>
        <v>1312.5371600000003</v>
      </c>
      <c r="Z93" s="112">
        <f t="shared" si="137"/>
        <v>1296.1304455000004</v>
      </c>
      <c r="AA93" s="112">
        <f t="shared" si="137"/>
        <v>1312.2024630242004</v>
      </c>
      <c r="AB93" s="112">
        <f t="shared" si="137"/>
        <v>1438.8300007060357</v>
      </c>
      <c r="AC93" s="112">
        <f t="shared" si="137"/>
        <v>1488.6135187304644</v>
      </c>
      <c r="AD93" s="112">
        <f t="shared" si="137"/>
        <v>1529.4015291436792</v>
      </c>
      <c r="AE93" s="112">
        <f t="shared" si="137"/>
        <v>1567.3306870664424</v>
      </c>
      <c r="AF93" s="112">
        <f t="shared" si="137"/>
        <v>1606.5139542431032</v>
      </c>
      <c r="AG93" s="112">
        <f t="shared" si="137"/>
        <v>1648.2833170534238</v>
      </c>
      <c r="AH93" s="112">
        <f t="shared" si="128"/>
        <v>1682.8972667115456</v>
      </c>
      <c r="AI93" s="112">
        <f t="shared" si="129"/>
        <v>1716.5552120457767</v>
      </c>
      <c r="AJ93" s="112">
        <f t="shared" si="130"/>
        <v>1750.8863162866921</v>
      </c>
      <c r="AK93" s="112">
        <f t="shared" si="131"/>
        <v>1785.9040426124261</v>
      </c>
    </row>
    <row r="94" spans="1:37" ht="15.75" x14ac:dyDescent="0.25">
      <c r="A94" s="142" t="s">
        <v>235</v>
      </c>
      <c r="B94" s="80">
        <v>15</v>
      </c>
      <c r="C94" s="70">
        <f>Parameters!$D$17</f>
        <v>0.26</v>
      </c>
      <c r="D94" s="80"/>
      <c r="E94" s="70"/>
      <c r="F94" s="80"/>
      <c r="G94" s="70"/>
      <c r="H94" s="80">
        <v>180</v>
      </c>
      <c r="I94" s="70">
        <f>Parameters!$D$23</f>
        <v>0.28999999999999998</v>
      </c>
      <c r="J94" s="80">
        <v>120</v>
      </c>
      <c r="K94" s="70">
        <f>Parameters!$D$25</f>
        <v>0.28999999999999998</v>
      </c>
      <c r="L94" s="80">
        <v>180</v>
      </c>
      <c r="M94" s="70">
        <f>Parameters!$D$27</f>
        <v>0.28999999999999998</v>
      </c>
      <c r="N94" s="80"/>
      <c r="O94" s="70"/>
      <c r="P94" s="79">
        <v>146.34</v>
      </c>
      <c r="Q94" s="80"/>
      <c r="R94" s="79"/>
      <c r="S94" s="78"/>
      <c r="T94" s="83"/>
      <c r="U94" s="75"/>
      <c r="V94" s="67"/>
      <c r="W94" s="74">
        <f t="shared" si="125"/>
        <v>318.38400000000001</v>
      </c>
      <c r="X94" s="112">
        <f t="shared" si="126"/>
        <v>318.38400000000001</v>
      </c>
      <c r="Y94" s="112">
        <f t="shared" ref="Y94:AG94" si="138">X94*(1+X$3)</f>
        <v>319.17995999999999</v>
      </c>
      <c r="Z94" s="112">
        <f t="shared" si="138"/>
        <v>315.19021050000003</v>
      </c>
      <c r="AA94" s="112">
        <f t="shared" si="138"/>
        <v>319.0985691102</v>
      </c>
      <c r="AB94" s="112">
        <f t="shared" si="138"/>
        <v>349.8915810293343</v>
      </c>
      <c r="AC94" s="112">
        <f t="shared" si="138"/>
        <v>361.99782973294924</v>
      </c>
      <c r="AD94" s="112">
        <f t="shared" si="138"/>
        <v>371.9165702676321</v>
      </c>
      <c r="AE94" s="112">
        <f t="shared" si="138"/>
        <v>381.14010121026934</v>
      </c>
      <c r="AF94" s="112">
        <f t="shared" si="138"/>
        <v>390.66860374052601</v>
      </c>
      <c r="AG94" s="112">
        <f t="shared" si="138"/>
        <v>400.8259874377797</v>
      </c>
      <c r="AH94" s="112">
        <f t="shared" si="128"/>
        <v>409.24333317397304</v>
      </c>
      <c r="AI94" s="112">
        <f t="shared" si="129"/>
        <v>417.4281998374525</v>
      </c>
      <c r="AJ94" s="112">
        <f t="shared" si="130"/>
        <v>425.77676383420157</v>
      </c>
      <c r="AK94" s="112">
        <f t="shared" si="131"/>
        <v>434.29229911088561</v>
      </c>
    </row>
    <row r="95" spans="1:37" ht="15.75" x14ac:dyDescent="0.25">
      <c r="A95" s="142" t="s">
        <v>236</v>
      </c>
      <c r="B95" s="80">
        <v>6</v>
      </c>
      <c r="C95" s="70">
        <f>Parameters!$D$17</f>
        <v>0.26</v>
      </c>
      <c r="D95" s="80"/>
      <c r="E95" s="70"/>
      <c r="F95" s="80"/>
      <c r="G95" s="70"/>
      <c r="H95" s="80">
        <v>150</v>
      </c>
      <c r="I95" s="70">
        <f>Parameters!$D$23</f>
        <v>0.28999999999999998</v>
      </c>
      <c r="J95" s="80">
        <v>15</v>
      </c>
      <c r="K95" s="70">
        <f>Parameters!$D$25</f>
        <v>0.28999999999999998</v>
      </c>
      <c r="L95" s="80">
        <v>15</v>
      </c>
      <c r="M95" s="70">
        <f>Parameters!$D$27</f>
        <v>0.28999999999999998</v>
      </c>
      <c r="N95" s="80"/>
      <c r="O95" s="70"/>
      <c r="P95" s="79"/>
      <c r="Q95" s="80"/>
      <c r="R95" s="79"/>
      <c r="S95" s="78"/>
      <c r="T95" s="83"/>
      <c r="U95" s="75"/>
      <c r="V95" s="67"/>
      <c r="W95" s="74">
        <f t="shared" si="125"/>
        <v>59.13600000000001</v>
      </c>
      <c r="X95" s="112">
        <f t="shared" si="126"/>
        <v>59.13600000000001</v>
      </c>
      <c r="Y95" s="112">
        <f t="shared" ref="Y95:AG95" si="139">X95*(1+X$3)</f>
        <v>59.283840000000005</v>
      </c>
      <c r="Z95" s="112">
        <f t="shared" si="139"/>
        <v>58.542792000000006</v>
      </c>
      <c r="AA95" s="112">
        <f t="shared" si="139"/>
        <v>59.268722620800006</v>
      </c>
      <c r="AB95" s="112">
        <f t="shared" si="139"/>
        <v>64.988154353707202</v>
      </c>
      <c r="AC95" s="112">
        <f t="shared" si="139"/>
        <v>67.236744494345473</v>
      </c>
      <c r="AD95" s="112">
        <f t="shared" si="139"/>
        <v>69.079031293490544</v>
      </c>
      <c r="AE95" s="112">
        <f t="shared" si="139"/>
        <v>70.792191269569102</v>
      </c>
      <c r="AF95" s="112">
        <f t="shared" si="139"/>
        <v>72.561996051308327</v>
      </c>
      <c r="AG95" s="112">
        <f t="shared" si="139"/>
        <v>74.448607948642348</v>
      </c>
      <c r="AH95" s="112">
        <f t="shared" si="128"/>
        <v>76.012028715563829</v>
      </c>
      <c r="AI95" s="112">
        <f t="shared" si="129"/>
        <v>77.532269289875103</v>
      </c>
      <c r="AJ95" s="112">
        <f t="shared" si="130"/>
        <v>79.082914675672612</v>
      </c>
      <c r="AK95" s="112">
        <f t="shared" si="131"/>
        <v>80.664572969186068</v>
      </c>
    </row>
    <row r="96" spans="1:37" ht="15.75" x14ac:dyDescent="0.25">
      <c r="A96" s="142" t="s">
        <v>248</v>
      </c>
      <c r="B96" s="80">
        <v>60</v>
      </c>
      <c r="C96" s="70">
        <f>Parameters!$D$17</f>
        <v>0.26</v>
      </c>
      <c r="D96" s="80"/>
      <c r="E96" s="70"/>
      <c r="F96" s="80"/>
      <c r="G96" s="70"/>
      <c r="H96" s="80">
        <v>120</v>
      </c>
      <c r="I96" s="70">
        <f>Parameters!$D$23</f>
        <v>0.28999999999999998</v>
      </c>
      <c r="J96" s="80">
        <v>720</v>
      </c>
      <c r="K96" s="70">
        <f>Parameters!$D$25</f>
        <v>0.28999999999999998</v>
      </c>
      <c r="L96" s="80"/>
      <c r="M96" s="70"/>
      <c r="N96" s="80"/>
      <c r="O96" s="70"/>
      <c r="P96" s="79">
        <v>70.62</v>
      </c>
      <c r="Q96" s="80"/>
      <c r="R96" s="79"/>
      <c r="S96" s="78"/>
      <c r="T96" s="83"/>
      <c r="U96" s="75"/>
      <c r="V96" s="67"/>
      <c r="W96" s="74">
        <f t="shared" si="125"/>
        <v>362.80200000000002</v>
      </c>
      <c r="X96" s="112">
        <f t="shared" si="126"/>
        <v>362.80200000000002</v>
      </c>
      <c r="Y96" s="112">
        <f t="shared" ref="Y96:AG96" si="140">X96*(1+X$3)</f>
        <v>363.70900499999999</v>
      </c>
      <c r="Z96" s="112">
        <f t="shared" si="140"/>
        <v>359.16264243749998</v>
      </c>
      <c r="AA96" s="112">
        <f t="shared" si="140"/>
        <v>363.61625920372495</v>
      </c>
      <c r="AB96" s="112">
        <f t="shared" si="140"/>
        <v>398.70522821688439</v>
      </c>
      <c r="AC96" s="112">
        <f t="shared" si="140"/>
        <v>412.5004291131886</v>
      </c>
      <c r="AD96" s="112">
        <f t="shared" si="140"/>
        <v>423.80294087088998</v>
      </c>
      <c r="AE96" s="112">
        <f t="shared" si="140"/>
        <v>434.313253804488</v>
      </c>
      <c r="AF96" s="112">
        <f t="shared" si="140"/>
        <v>445.17108514960017</v>
      </c>
      <c r="AG96" s="112">
        <f t="shared" si="140"/>
        <v>456.74553336348981</v>
      </c>
      <c r="AH96" s="112">
        <f t="shared" si="128"/>
        <v>466.33718956412304</v>
      </c>
      <c r="AI96" s="112">
        <f t="shared" si="129"/>
        <v>475.6639333554055</v>
      </c>
      <c r="AJ96" s="112">
        <f t="shared" si="130"/>
        <v>485.17721202251363</v>
      </c>
      <c r="AK96" s="112">
        <f t="shared" si="131"/>
        <v>494.88075626296393</v>
      </c>
    </row>
    <row r="97" spans="1:37" ht="15.75" x14ac:dyDescent="0.25">
      <c r="A97" s="142" t="s">
        <v>247</v>
      </c>
      <c r="B97" s="80">
        <v>60</v>
      </c>
      <c r="C97" s="70">
        <f>Parameters!$D$17</f>
        <v>0.26</v>
      </c>
      <c r="D97" s="80"/>
      <c r="E97" s="70"/>
      <c r="F97" s="80"/>
      <c r="G97" s="70"/>
      <c r="H97" s="80">
        <v>120</v>
      </c>
      <c r="I97" s="70">
        <f>Parameters!$D$23</f>
        <v>0.28999999999999998</v>
      </c>
      <c r="J97" s="80">
        <v>1200</v>
      </c>
      <c r="K97" s="70">
        <f>Parameters!$D$25</f>
        <v>0.28999999999999998</v>
      </c>
      <c r="L97" s="80"/>
      <c r="M97" s="70"/>
      <c r="N97" s="80"/>
      <c r="O97" s="70"/>
      <c r="P97" s="79">
        <v>73.459999999999994</v>
      </c>
      <c r="Q97" s="80"/>
      <c r="R97" s="79"/>
      <c r="S97" s="78"/>
      <c r="T97" s="83"/>
      <c r="U97" s="75"/>
      <c r="V97" s="67"/>
      <c r="W97" s="74">
        <f t="shared" si="125"/>
        <v>519.04600000000005</v>
      </c>
      <c r="X97" s="112">
        <f t="shared" si="126"/>
        <v>519.04600000000005</v>
      </c>
      <c r="Y97" s="112">
        <f t="shared" ref="Y97:AG97" si="141">X97*(1+X$3)</f>
        <v>520.343615</v>
      </c>
      <c r="Z97" s="112">
        <f t="shared" si="141"/>
        <v>513.83931981249998</v>
      </c>
      <c r="AA97" s="112">
        <f t="shared" si="141"/>
        <v>520.21092737817492</v>
      </c>
      <c r="AB97" s="112">
        <f t="shared" si="141"/>
        <v>570.41128187016886</v>
      </c>
      <c r="AC97" s="112">
        <f t="shared" si="141"/>
        <v>590.14751222287668</v>
      </c>
      <c r="AD97" s="112">
        <f t="shared" si="141"/>
        <v>606.31755405778358</v>
      </c>
      <c r="AE97" s="112">
        <f t="shared" si="141"/>
        <v>621.35422939841658</v>
      </c>
      <c r="AF97" s="112">
        <f t="shared" si="141"/>
        <v>636.88808513337699</v>
      </c>
      <c r="AG97" s="112">
        <f t="shared" si="141"/>
        <v>653.4471753468448</v>
      </c>
      <c r="AH97" s="112">
        <f t="shared" si="128"/>
        <v>667.16956602912853</v>
      </c>
      <c r="AI97" s="112">
        <f t="shared" si="129"/>
        <v>680.51295734971109</v>
      </c>
      <c r="AJ97" s="112">
        <f t="shared" si="130"/>
        <v>694.12321649670537</v>
      </c>
      <c r="AK97" s="112">
        <f t="shared" si="131"/>
        <v>708.00568082663949</v>
      </c>
    </row>
    <row r="98" spans="1:37" ht="15.75" x14ac:dyDescent="0.25">
      <c r="A98" s="142" t="s">
        <v>246</v>
      </c>
      <c r="B98" s="80">
        <v>60</v>
      </c>
      <c r="C98" s="70">
        <f>Parameters!$D$17</f>
        <v>0.26</v>
      </c>
      <c r="D98" s="80"/>
      <c r="E98" s="70"/>
      <c r="F98" s="80"/>
      <c r="G98" s="70"/>
      <c r="H98" s="80">
        <v>120</v>
      </c>
      <c r="I98" s="70">
        <f>Parameters!$D$23</f>
        <v>0.28999999999999998</v>
      </c>
      <c r="J98" s="80">
        <v>1620</v>
      </c>
      <c r="K98" s="70">
        <f>Parameters!$D$25</f>
        <v>0.28999999999999998</v>
      </c>
      <c r="L98" s="80"/>
      <c r="M98" s="70"/>
      <c r="N98" s="80"/>
      <c r="O98" s="70"/>
      <c r="P98" s="79">
        <v>91.12</v>
      </c>
      <c r="Q98" s="80"/>
      <c r="R98" s="79"/>
      <c r="S98" s="78"/>
      <c r="T98" s="83"/>
      <c r="U98" s="75"/>
      <c r="V98" s="67"/>
      <c r="W98" s="74">
        <f t="shared" si="125"/>
        <v>672.452</v>
      </c>
      <c r="X98" s="112">
        <f t="shared" si="126"/>
        <v>672.452</v>
      </c>
      <c r="Y98" s="112">
        <f t="shared" ref="Y98:AG98" si="142">X98*(1+X$3)</f>
        <v>674.13312999999994</v>
      </c>
      <c r="Z98" s="112">
        <f t="shared" si="142"/>
        <v>665.70646587499994</v>
      </c>
      <c r="AA98" s="112">
        <f t="shared" si="142"/>
        <v>673.96122605184996</v>
      </c>
      <c r="AB98" s="112">
        <f t="shared" si="142"/>
        <v>738.99848436585353</v>
      </c>
      <c r="AC98" s="112">
        <f t="shared" si="142"/>
        <v>764.56783192491207</v>
      </c>
      <c r="AD98" s="112">
        <f t="shared" si="142"/>
        <v>785.51699051965477</v>
      </c>
      <c r="AE98" s="112">
        <f t="shared" si="142"/>
        <v>804.9978118845421</v>
      </c>
      <c r="AF98" s="112">
        <f t="shared" si="142"/>
        <v>825.12275718165563</v>
      </c>
      <c r="AG98" s="112">
        <f t="shared" si="142"/>
        <v>846.57594886837865</v>
      </c>
      <c r="AH98" s="112">
        <f t="shared" si="128"/>
        <v>864.35404379461454</v>
      </c>
      <c r="AI98" s="112">
        <f t="shared" si="129"/>
        <v>881.64112467050688</v>
      </c>
      <c r="AJ98" s="112">
        <f t="shared" si="130"/>
        <v>899.273947163917</v>
      </c>
      <c r="AK98" s="112">
        <f t="shared" si="131"/>
        <v>917.2594261071954</v>
      </c>
    </row>
    <row r="99" spans="1:37" ht="15.75" x14ac:dyDescent="0.25">
      <c r="A99" s="142" t="s">
        <v>245</v>
      </c>
      <c r="B99" s="80">
        <v>60</v>
      </c>
      <c r="C99" s="70">
        <f>Parameters!$D$17</f>
        <v>0.26</v>
      </c>
      <c r="D99" s="80"/>
      <c r="E99" s="70"/>
      <c r="F99" s="80"/>
      <c r="G99" s="70"/>
      <c r="H99" s="80">
        <v>120</v>
      </c>
      <c r="I99" s="70">
        <f>Parameters!$D$23</f>
        <v>0.28999999999999998</v>
      </c>
      <c r="J99" s="80">
        <v>2040</v>
      </c>
      <c r="K99" s="70">
        <f>Parameters!$D$25</f>
        <v>0.28999999999999998</v>
      </c>
      <c r="L99" s="80"/>
      <c r="M99" s="70"/>
      <c r="N99" s="80"/>
      <c r="O99" s="70"/>
      <c r="P99" s="79">
        <v>91.12</v>
      </c>
      <c r="Q99" s="80"/>
      <c r="R99" s="79"/>
      <c r="S99" s="78"/>
      <c r="T99" s="83"/>
      <c r="U99" s="75"/>
      <c r="V99" s="67"/>
      <c r="W99" s="74">
        <f t="shared" si="125"/>
        <v>806.4319999999999</v>
      </c>
      <c r="X99" s="112">
        <f t="shared" si="126"/>
        <v>806.4319999999999</v>
      </c>
      <c r="Y99" s="112">
        <f t="shared" ref="Y99:AG99" si="143">X99*(1+X$3)</f>
        <v>808.44807999999989</v>
      </c>
      <c r="Z99" s="112">
        <f t="shared" si="143"/>
        <v>798.34247899999991</v>
      </c>
      <c r="AA99" s="112">
        <f t="shared" si="143"/>
        <v>808.24192573959988</v>
      </c>
      <c r="AB99" s="112">
        <f t="shared" si="143"/>
        <v>886.23727157347128</v>
      </c>
      <c r="AC99" s="112">
        <f t="shared" si="143"/>
        <v>916.90108116991337</v>
      </c>
      <c r="AD99" s="112">
        <f t="shared" si="143"/>
        <v>942.02417079396912</v>
      </c>
      <c r="AE99" s="112">
        <f t="shared" si="143"/>
        <v>965.38637022965952</v>
      </c>
      <c r="AF99" s="112">
        <f t="shared" si="143"/>
        <v>989.52102948540096</v>
      </c>
      <c r="AG99" s="112">
        <f t="shared" si="143"/>
        <v>1015.2485762520214</v>
      </c>
      <c r="AH99" s="112">
        <f t="shared" si="128"/>
        <v>1036.5687963533137</v>
      </c>
      <c r="AI99" s="112">
        <f t="shared" si="129"/>
        <v>1057.3001722803799</v>
      </c>
      <c r="AJ99" s="112">
        <f t="shared" si="130"/>
        <v>1078.4461757259876</v>
      </c>
      <c r="AK99" s="112">
        <f t="shared" si="131"/>
        <v>1100.0150992405074</v>
      </c>
    </row>
    <row r="100" spans="1:37" ht="15.75" x14ac:dyDescent="0.25">
      <c r="A100" s="142" t="s">
        <v>259</v>
      </c>
      <c r="B100" s="80">
        <v>60</v>
      </c>
      <c r="C100" s="70">
        <f>Parameters!$D$17</f>
        <v>0.26</v>
      </c>
      <c r="D100" s="80"/>
      <c r="E100" s="70"/>
      <c r="F100" s="80"/>
      <c r="G100" s="70"/>
      <c r="H100" s="80">
        <v>120</v>
      </c>
      <c r="I100" s="70">
        <f>Parameters!$D$23</f>
        <v>0.28999999999999998</v>
      </c>
      <c r="J100" s="80">
        <v>2460</v>
      </c>
      <c r="K100" s="70">
        <f>Parameters!$D$25</f>
        <v>0.28999999999999998</v>
      </c>
      <c r="L100" s="80"/>
      <c r="M100" s="70"/>
      <c r="N100" s="80"/>
      <c r="O100" s="70"/>
      <c r="P100" s="79">
        <v>99.17</v>
      </c>
      <c r="Q100" s="80"/>
      <c r="R100" s="79"/>
      <c r="S100" s="78"/>
      <c r="T100" s="83"/>
      <c r="U100" s="75"/>
      <c r="V100" s="67"/>
      <c r="W100" s="74">
        <f t="shared" si="125"/>
        <v>949.26699999999994</v>
      </c>
      <c r="X100" s="112">
        <f t="shared" si="126"/>
        <v>949.26699999999994</v>
      </c>
      <c r="Y100" s="112">
        <f t="shared" ref="Y100:AG100" si="144">X100*(1+X$3)</f>
        <v>951.64016749999985</v>
      </c>
      <c r="Z100" s="112">
        <f t="shared" si="144"/>
        <v>939.74466540624985</v>
      </c>
      <c r="AA100" s="112">
        <f t="shared" si="144"/>
        <v>951.39749925728734</v>
      </c>
      <c r="AB100" s="112">
        <f t="shared" si="144"/>
        <v>1043.2073579356156</v>
      </c>
      <c r="AC100" s="112">
        <f t="shared" si="144"/>
        <v>1079.302332520188</v>
      </c>
      <c r="AD100" s="112">
        <f t="shared" si="144"/>
        <v>1108.8752164312411</v>
      </c>
      <c r="AE100" s="112">
        <f t="shared" si="144"/>
        <v>1136.3753217987357</v>
      </c>
      <c r="AF100" s="112">
        <f t="shared" si="144"/>
        <v>1164.784704843704</v>
      </c>
      <c r="AG100" s="112">
        <f t="shared" si="144"/>
        <v>1195.0691071696403</v>
      </c>
      <c r="AH100" s="112">
        <f t="shared" si="128"/>
        <v>1220.1655584202026</v>
      </c>
      <c r="AI100" s="112">
        <f t="shared" si="129"/>
        <v>1244.5688695886067</v>
      </c>
      <c r="AJ100" s="112">
        <f t="shared" si="130"/>
        <v>1269.460246980379</v>
      </c>
      <c r="AK100" s="112">
        <f t="shared" si="131"/>
        <v>1294.8494519199867</v>
      </c>
    </row>
    <row r="101" spans="1:37" ht="15.75" x14ac:dyDescent="0.25">
      <c r="A101" s="142" t="s">
        <v>258</v>
      </c>
      <c r="B101" s="80">
        <v>60</v>
      </c>
      <c r="C101" s="70">
        <f>Parameters!$D$17</f>
        <v>0.26</v>
      </c>
      <c r="D101" s="80"/>
      <c r="E101" s="70"/>
      <c r="F101" s="80"/>
      <c r="G101" s="70"/>
      <c r="H101" s="80">
        <v>120</v>
      </c>
      <c r="I101" s="70">
        <f>Parameters!$D$23</f>
        <v>0.28999999999999998</v>
      </c>
      <c r="J101" s="80">
        <v>2940</v>
      </c>
      <c r="K101" s="70">
        <f>Parameters!$D$25</f>
        <v>0.28999999999999998</v>
      </c>
      <c r="L101" s="80"/>
      <c r="M101" s="70"/>
      <c r="N101" s="80"/>
      <c r="O101" s="70"/>
      <c r="P101" s="79">
        <v>99.17</v>
      </c>
      <c r="Q101" s="80"/>
      <c r="R101" s="79"/>
      <c r="S101" s="78"/>
      <c r="T101" s="83"/>
      <c r="U101" s="75"/>
      <c r="V101" s="67"/>
      <c r="W101" s="74">
        <f t="shared" si="125"/>
        <v>1102.3869999999999</v>
      </c>
      <c r="X101" s="112">
        <f t="shared" si="126"/>
        <v>1102.3869999999999</v>
      </c>
      <c r="Y101" s="112">
        <f t="shared" ref="Y101:AG101" si="145">X101*(1+X$3)</f>
        <v>1105.1429674999999</v>
      </c>
      <c r="Z101" s="112">
        <f t="shared" si="145"/>
        <v>1091.32868040625</v>
      </c>
      <c r="AA101" s="112">
        <f t="shared" si="145"/>
        <v>1104.8611560432873</v>
      </c>
      <c r="AB101" s="112">
        <f t="shared" si="145"/>
        <v>1211.4802576014647</v>
      </c>
      <c r="AC101" s="112">
        <f t="shared" si="145"/>
        <v>1253.3974745144753</v>
      </c>
      <c r="AD101" s="112">
        <f t="shared" si="145"/>
        <v>1287.740565316172</v>
      </c>
      <c r="AE101" s="112">
        <f t="shared" si="145"/>
        <v>1319.6765313360131</v>
      </c>
      <c r="AF101" s="112">
        <f t="shared" si="145"/>
        <v>1352.6684446194133</v>
      </c>
      <c r="AG101" s="112">
        <f t="shared" si="145"/>
        <v>1387.8378241795181</v>
      </c>
      <c r="AH101" s="112">
        <f t="shared" si="128"/>
        <v>1416.9824184872878</v>
      </c>
      <c r="AI101" s="112">
        <f t="shared" si="129"/>
        <v>1445.3220668570336</v>
      </c>
      <c r="AJ101" s="112">
        <f t="shared" si="130"/>
        <v>1474.2285081941743</v>
      </c>
      <c r="AK101" s="112">
        <f t="shared" si="131"/>
        <v>1503.7130783580578</v>
      </c>
    </row>
    <row r="102" spans="1:37" ht="15.75" x14ac:dyDescent="0.25">
      <c r="A102" s="144" t="s">
        <v>257</v>
      </c>
      <c r="B102" s="72"/>
      <c r="C102" s="73"/>
      <c r="D102" s="72"/>
      <c r="E102" s="73"/>
      <c r="F102" s="72"/>
      <c r="G102" s="73"/>
      <c r="H102" s="72"/>
      <c r="I102" s="73"/>
      <c r="J102" s="72"/>
      <c r="K102" s="73"/>
      <c r="L102" s="72"/>
      <c r="M102" s="73"/>
      <c r="N102" s="72"/>
      <c r="O102" s="73"/>
      <c r="P102" s="73"/>
      <c r="Q102" s="72"/>
      <c r="R102" s="72"/>
      <c r="S102" s="73"/>
      <c r="T102" s="72"/>
      <c r="U102" s="72"/>
      <c r="V102" s="72"/>
      <c r="W102" s="71"/>
      <c r="X102" s="12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71"/>
    </row>
    <row r="103" spans="1:37" ht="15.75" x14ac:dyDescent="0.25">
      <c r="A103" s="142" t="s">
        <v>256</v>
      </c>
      <c r="B103" s="80"/>
      <c r="C103" s="70"/>
      <c r="D103" s="80">
        <v>420</v>
      </c>
      <c r="E103" s="70">
        <f>Parameters!$D$19</f>
        <v>0.31</v>
      </c>
      <c r="F103" s="80"/>
      <c r="G103" s="70"/>
      <c r="H103" s="80"/>
      <c r="I103" s="70"/>
      <c r="J103" s="80"/>
      <c r="K103" s="70"/>
      <c r="L103" s="80"/>
      <c r="M103" s="70"/>
      <c r="N103" s="80"/>
      <c r="O103" s="70"/>
      <c r="P103" s="79">
        <v>437.45</v>
      </c>
      <c r="Q103" s="80"/>
      <c r="R103" s="79">
        <v>3636.3353993569076</v>
      </c>
      <c r="S103" s="78"/>
      <c r="T103" s="83"/>
      <c r="U103" s="75"/>
      <c r="V103" s="67"/>
      <c r="W103" s="74">
        <f t="shared" ref="W103:W117" si="146">IF((B103*C103+D103*E103+F103*G103+H103*I103+J103*K103+L103*M103+N103*O103+P103+Q103*R103)=0,"",
                          ((B103*C103+D103*E103+F103*G103+H103*I103+J103*K103+L103*M103+N103*O103)*IF(U103&gt;0,U103,1)+P103+IF(Q103=0,1,Q103)*R103)*(1+Overhead_Common)*IF(V103&gt;0,V103,1))</f>
        <v>4624.3839392925993</v>
      </c>
      <c r="X103" s="112">
        <f t="shared" ref="X103:X117" si="147">W103</f>
        <v>4624.3839392925993</v>
      </c>
      <c r="Y103" s="112">
        <f t="shared" ref="Y103:AG103" si="148">X103*(1+X$3)</f>
        <v>4635.9448991408308</v>
      </c>
      <c r="Z103" s="112">
        <f t="shared" si="148"/>
        <v>4577.9955879015706</v>
      </c>
      <c r="AA103" s="112">
        <f t="shared" si="148"/>
        <v>4634.7627331915501</v>
      </c>
      <c r="AB103" s="112">
        <f t="shared" si="148"/>
        <v>5082.0173369445347</v>
      </c>
      <c r="AC103" s="112">
        <f t="shared" si="148"/>
        <v>5257.8551368028157</v>
      </c>
      <c r="AD103" s="112">
        <f t="shared" si="148"/>
        <v>5401.9203675512135</v>
      </c>
      <c r="AE103" s="112">
        <f t="shared" si="148"/>
        <v>5535.8879926664831</v>
      </c>
      <c r="AF103" s="112">
        <f t="shared" si="148"/>
        <v>5674.2851924831448</v>
      </c>
      <c r="AG103" s="112">
        <f t="shared" si="148"/>
        <v>5821.8166074877063</v>
      </c>
      <c r="AH103" s="112">
        <f t="shared" ref="AH103:AH117" si="149">AG103*(1+AG$3)</f>
        <v>5944.0747562449478</v>
      </c>
      <c r="AI103" s="112">
        <f t="shared" ref="AI103:AI117" si="150">AH103*(1+AH$3)</f>
        <v>6062.9562513698465</v>
      </c>
      <c r="AJ103" s="112">
        <f t="shared" ref="AJ103:AJ117" si="151">AI103*(1+AI$3)</f>
        <v>6184.2153763972437</v>
      </c>
      <c r="AK103" s="112">
        <f t="shared" ref="AK103:AK117" si="152">AJ103*(1+AJ$3)</f>
        <v>6307.8996839251886</v>
      </c>
    </row>
    <row r="104" spans="1:37" ht="15.75" x14ac:dyDescent="0.25">
      <c r="A104" s="142" t="s">
        <v>255</v>
      </c>
      <c r="B104" s="80"/>
      <c r="C104" s="70"/>
      <c r="D104" s="80">
        <v>420</v>
      </c>
      <c r="E104" s="70">
        <f>Parameters!$D$19</f>
        <v>0.31</v>
      </c>
      <c r="F104" s="80"/>
      <c r="G104" s="70"/>
      <c r="H104" s="80"/>
      <c r="I104" s="70"/>
      <c r="J104" s="80"/>
      <c r="K104" s="70"/>
      <c r="L104" s="80"/>
      <c r="M104" s="70"/>
      <c r="N104" s="80"/>
      <c r="O104" s="70"/>
      <c r="P104" s="79">
        <v>737.84</v>
      </c>
      <c r="Q104" s="80"/>
      <c r="R104" s="79">
        <v>4105.3353993569071</v>
      </c>
      <c r="S104" s="78"/>
      <c r="T104" s="83"/>
      <c r="U104" s="75"/>
      <c r="V104" s="67"/>
      <c r="W104" s="74">
        <f t="shared" si="146"/>
        <v>5470.7129392925981</v>
      </c>
      <c r="X104" s="112">
        <f t="shared" si="147"/>
        <v>5470.7129392925981</v>
      </c>
      <c r="Y104" s="112">
        <f t="shared" ref="Y104:AG104" si="153">X104*(1+X$3)</f>
        <v>5484.3897216408295</v>
      </c>
      <c r="Z104" s="112">
        <f t="shared" si="153"/>
        <v>5415.8348501203191</v>
      </c>
      <c r="AA104" s="112">
        <f t="shared" si="153"/>
        <v>5482.9912022618109</v>
      </c>
      <c r="AB104" s="112">
        <f t="shared" si="153"/>
        <v>6012.0998532800759</v>
      </c>
      <c r="AC104" s="112">
        <f t="shared" si="153"/>
        <v>6220.1185082035663</v>
      </c>
      <c r="AD104" s="112">
        <f t="shared" si="153"/>
        <v>6390.5497553283449</v>
      </c>
      <c r="AE104" s="112">
        <f t="shared" si="153"/>
        <v>6549.0353892604871</v>
      </c>
      <c r="AF104" s="112">
        <f t="shared" si="153"/>
        <v>6712.7612739919987</v>
      </c>
      <c r="AG104" s="112">
        <f t="shared" si="153"/>
        <v>6887.293067115791</v>
      </c>
      <c r="AH104" s="112">
        <f t="shared" si="149"/>
        <v>7031.926221525222</v>
      </c>
      <c r="AI104" s="112">
        <f t="shared" si="150"/>
        <v>7172.5647459557267</v>
      </c>
      <c r="AJ104" s="112">
        <f t="shared" si="151"/>
        <v>7316.0160408748416</v>
      </c>
      <c r="AK104" s="112">
        <f t="shared" si="152"/>
        <v>7462.3363616923389</v>
      </c>
    </row>
    <row r="105" spans="1:37" ht="15.75" x14ac:dyDescent="0.25">
      <c r="A105" s="142" t="s">
        <v>254</v>
      </c>
      <c r="B105" s="80"/>
      <c r="C105" s="70"/>
      <c r="D105" s="80">
        <v>420</v>
      </c>
      <c r="E105" s="70">
        <f>Parameters!$D$19</f>
        <v>0.31</v>
      </c>
      <c r="F105" s="80"/>
      <c r="G105" s="70"/>
      <c r="H105" s="80"/>
      <c r="I105" s="70"/>
      <c r="J105" s="80"/>
      <c r="K105" s="70"/>
      <c r="L105" s="80"/>
      <c r="M105" s="70"/>
      <c r="N105" s="80"/>
      <c r="O105" s="70"/>
      <c r="P105" s="79">
        <v>1058.81</v>
      </c>
      <c r="Q105" s="80"/>
      <c r="R105" s="79">
        <v>4402.8353993569071</v>
      </c>
      <c r="S105" s="78"/>
      <c r="T105" s="83"/>
      <c r="U105" s="75"/>
      <c r="V105" s="67"/>
      <c r="W105" s="74">
        <f t="shared" si="146"/>
        <v>6151.029939292599</v>
      </c>
      <c r="X105" s="112">
        <f t="shared" si="147"/>
        <v>6151.029939292599</v>
      </c>
      <c r="Y105" s="112">
        <f t="shared" ref="Y105:AG105" si="154">X105*(1+X$3)</f>
        <v>6166.4075141408302</v>
      </c>
      <c r="Z105" s="112">
        <f t="shared" si="154"/>
        <v>6089.3274202140701</v>
      </c>
      <c r="AA105" s="112">
        <f t="shared" si="154"/>
        <v>6164.8350802247242</v>
      </c>
      <c r="AB105" s="112">
        <f t="shared" si="154"/>
        <v>6759.7416654664103</v>
      </c>
      <c r="AC105" s="112">
        <f t="shared" si="154"/>
        <v>6993.6287270915482</v>
      </c>
      <c r="AD105" s="112">
        <f t="shared" si="154"/>
        <v>7185.254154213857</v>
      </c>
      <c r="AE105" s="112">
        <f t="shared" si="154"/>
        <v>7363.4484572383599</v>
      </c>
      <c r="AF105" s="112">
        <f t="shared" si="154"/>
        <v>7547.5346686693183</v>
      </c>
      <c r="AG105" s="112">
        <f t="shared" si="154"/>
        <v>7743.7705700547203</v>
      </c>
      <c r="AH105" s="112">
        <f t="shared" si="149"/>
        <v>7906.3897520258688</v>
      </c>
      <c r="AI105" s="112">
        <f t="shared" si="150"/>
        <v>8064.5175470663862</v>
      </c>
      <c r="AJ105" s="112">
        <f t="shared" si="151"/>
        <v>8225.8078980077134</v>
      </c>
      <c r="AK105" s="112">
        <f t="shared" si="152"/>
        <v>8390.324055967867</v>
      </c>
    </row>
    <row r="106" spans="1:37" ht="15.75" x14ac:dyDescent="0.25">
      <c r="A106" s="142" t="s">
        <v>253</v>
      </c>
      <c r="B106" s="80"/>
      <c r="C106" s="70"/>
      <c r="D106" s="80">
        <v>420</v>
      </c>
      <c r="E106" s="70">
        <f>Parameters!$D$19</f>
        <v>0.31</v>
      </c>
      <c r="F106" s="80"/>
      <c r="G106" s="70"/>
      <c r="H106" s="80"/>
      <c r="I106" s="70"/>
      <c r="J106" s="80"/>
      <c r="K106" s="70"/>
      <c r="L106" s="80"/>
      <c r="M106" s="70"/>
      <c r="N106" s="80"/>
      <c r="O106" s="70"/>
      <c r="P106" s="79">
        <v>1372.15</v>
      </c>
      <c r="Q106" s="80"/>
      <c r="R106" s="79">
        <v>4791.3353993569071</v>
      </c>
      <c r="S106" s="78"/>
      <c r="T106" s="83"/>
      <c r="U106" s="75"/>
      <c r="V106" s="67"/>
      <c r="W106" s="74">
        <f t="shared" si="146"/>
        <v>6923.0539392925984</v>
      </c>
      <c r="X106" s="112">
        <f t="shared" si="147"/>
        <v>6923.0539392925984</v>
      </c>
      <c r="Y106" s="112">
        <f t="shared" ref="Y106:AG106" si="155">X106*(1+X$3)</f>
        <v>6940.3615741408294</v>
      </c>
      <c r="Z106" s="112">
        <f t="shared" si="155"/>
        <v>6853.6070544640697</v>
      </c>
      <c r="AA106" s="112">
        <f t="shared" si="155"/>
        <v>6938.5917819394235</v>
      </c>
      <c r="AB106" s="112">
        <f t="shared" si="155"/>
        <v>7608.1658888965785</v>
      </c>
      <c r="AC106" s="112">
        <f t="shared" si="155"/>
        <v>7871.4084286524003</v>
      </c>
      <c r="AD106" s="112">
        <f t="shared" si="155"/>
        <v>8087.0850195974772</v>
      </c>
      <c r="AE106" s="112">
        <f t="shared" si="155"/>
        <v>8287.6447280834946</v>
      </c>
      <c r="AF106" s="112">
        <f t="shared" si="155"/>
        <v>8494.8358462855813</v>
      </c>
      <c r="AG106" s="112">
        <f t="shared" si="155"/>
        <v>8715.7015782890066</v>
      </c>
      <c r="AH106" s="112">
        <f t="shared" si="149"/>
        <v>8898.7313114330755</v>
      </c>
      <c r="AI106" s="112">
        <f t="shared" si="150"/>
        <v>9076.7059376617362</v>
      </c>
      <c r="AJ106" s="112">
        <f t="shared" si="151"/>
        <v>9258.2400564149702</v>
      </c>
      <c r="AK106" s="112">
        <f t="shared" si="152"/>
        <v>9443.4048575432698</v>
      </c>
    </row>
    <row r="107" spans="1:37" ht="15.75" x14ac:dyDescent="0.25">
      <c r="A107" s="142" t="s">
        <v>252</v>
      </c>
      <c r="B107" s="80"/>
      <c r="C107" s="70"/>
      <c r="D107" s="80">
        <v>420</v>
      </c>
      <c r="E107" s="70">
        <f>Parameters!$D$19</f>
        <v>0.31</v>
      </c>
      <c r="F107" s="80"/>
      <c r="G107" s="70"/>
      <c r="H107" s="80"/>
      <c r="I107" s="70"/>
      <c r="J107" s="80"/>
      <c r="K107" s="70"/>
      <c r="L107" s="80"/>
      <c r="M107" s="70"/>
      <c r="N107" s="80"/>
      <c r="O107" s="70"/>
      <c r="P107" s="79">
        <v>550.16999999999996</v>
      </c>
      <c r="Q107" s="80"/>
      <c r="R107" s="79">
        <v>1046.8499999999999</v>
      </c>
      <c r="S107" s="78"/>
      <c r="T107" s="83"/>
      <c r="U107" s="75"/>
      <c r="V107" s="67"/>
      <c r="W107" s="74">
        <f t="shared" si="146"/>
        <v>1899.942</v>
      </c>
      <c r="X107" s="112">
        <f t="shared" si="147"/>
        <v>1899.942</v>
      </c>
      <c r="Y107" s="112">
        <f t="shared" ref="Y107:AG107" si="156">X107*(1+X$3)</f>
        <v>1904.6918549999998</v>
      </c>
      <c r="Z107" s="112">
        <f t="shared" si="156"/>
        <v>1880.8832068124998</v>
      </c>
      <c r="AA107" s="112">
        <f t="shared" si="156"/>
        <v>1904.2061585769748</v>
      </c>
      <c r="AB107" s="112">
        <f t="shared" si="156"/>
        <v>2087.9620528796527</v>
      </c>
      <c r="AC107" s="112">
        <f t="shared" si="156"/>
        <v>2160.2055399092887</v>
      </c>
      <c r="AD107" s="112">
        <f t="shared" si="156"/>
        <v>2219.3951717028035</v>
      </c>
      <c r="AE107" s="112">
        <f t="shared" si="156"/>
        <v>2274.4361719610329</v>
      </c>
      <c r="AF107" s="112">
        <f t="shared" si="156"/>
        <v>2331.2970762600585</v>
      </c>
      <c r="AG107" s="112">
        <f t="shared" si="156"/>
        <v>2391.9108002428202</v>
      </c>
      <c r="AH107" s="112">
        <f t="shared" si="149"/>
        <v>2442.1409270479194</v>
      </c>
      <c r="AI107" s="112">
        <f t="shared" si="150"/>
        <v>2490.9837455888778</v>
      </c>
      <c r="AJ107" s="112">
        <f t="shared" si="151"/>
        <v>2540.8034205006552</v>
      </c>
      <c r="AK107" s="112">
        <f t="shared" si="152"/>
        <v>2591.6194889106682</v>
      </c>
    </row>
    <row r="108" spans="1:37" ht="15.75" x14ac:dyDescent="0.25">
      <c r="A108" s="142" t="s">
        <v>251</v>
      </c>
      <c r="B108" s="80"/>
      <c r="C108" s="70"/>
      <c r="D108" s="80">
        <v>420</v>
      </c>
      <c r="E108" s="70">
        <f>Parameters!$D$19</f>
        <v>0.31</v>
      </c>
      <c r="F108" s="80"/>
      <c r="G108" s="70"/>
      <c r="H108" s="80"/>
      <c r="I108" s="70"/>
      <c r="J108" s="80"/>
      <c r="K108" s="70"/>
      <c r="L108" s="80"/>
      <c r="M108" s="70"/>
      <c r="N108" s="80"/>
      <c r="O108" s="70"/>
      <c r="P108" s="79">
        <v>959.53</v>
      </c>
      <c r="Q108" s="80"/>
      <c r="R108" s="79">
        <v>1515.85</v>
      </c>
      <c r="S108" s="78"/>
      <c r="T108" s="83"/>
      <c r="U108" s="75"/>
      <c r="V108" s="67"/>
      <c r="W108" s="74">
        <f t="shared" si="146"/>
        <v>2866.1380000000004</v>
      </c>
      <c r="X108" s="112">
        <f t="shared" si="147"/>
        <v>2866.1380000000004</v>
      </c>
      <c r="Y108" s="112">
        <f t="shared" ref="Y108:AG108" si="157">X108*(1+X$3)</f>
        <v>2873.3033450000003</v>
      </c>
      <c r="Z108" s="112">
        <f t="shared" si="157"/>
        <v>2837.3870531875004</v>
      </c>
      <c r="AA108" s="112">
        <f t="shared" si="157"/>
        <v>2872.5706526470253</v>
      </c>
      <c r="AB108" s="112">
        <f t="shared" si="157"/>
        <v>3149.7737206274633</v>
      </c>
      <c r="AC108" s="112">
        <f t="shared" si="157"/>
        <v>3258.7558913611733</v>
      </c>
      <c r="AD108" s="112">
        <f t="shared" si="157"/>
        <v>3348.0458027844697</v>
      </c>
      <c r="AE108" s="112">
        <f t="shared" si="157"/>
        <v>3431.0773386935243</v>
      </c>
      <c r="AF108" s="112">
        <f t="shared" si="157"/>
        <v>3516.8542721608619</v>
      </c>
      <c r="AG108" s="112">
        <f t="shared" si="157"/>
        <v>3608.2924832370445</v>
      </c>
      <c r="AH108" s="112">
        <f t="shared" si="149"/>
        <v>3684.0666253850222</v>
      </c>
      <c r="AI108" s="112">
        <f t="shared" si="150"/>
        <v>3757.7479578927228</v>
      </c>
      <c r="AJ108" s="112">
        <f t="shared" si="151"/>
        <v>3832.9029170505773</v>
      </c>
      <c r="AK108" s="112">
        <f t="shared" si="152"/>
        <v>3909.5609753915892</v>
      </c>
    </row>
    <row r="109" spans="1:37" ht="15.75" x14ac:dyDescent="0.25">
      <c r="A109" s="142" t="s">
        <v>250</v>
      </c>
      <c r="B109" s="80"/>
      <c r="C109" s="70"/>
      <c r="D109" s="80">
        <v>420</v>
      </c>
      <c r="E109" s="70">
        <f>Parameters!$D$19</f>
        <v>0.31</v>
      </c>
      <c r="F109" s="80"/>
      <c r="G109" s="70"/>
      <c r="H109" s="80"/>
      <c r="I109" s="70"/>
      <c r="J109" s="80"/>
      <c r="K109" s="70"/>
      <c r="L109" s="80"/>
      <c r="M109" s="70"/>
      <c r="N109" s="80"/>
      <c r="O109" s="70"/>
      <c r="P109" s="79">
        <v>1301.48</v>
      </c>
      <c r="Q109" s="80"/>
      <c r="R109" s="79">
        <v>1813.35</v>
      </c>
      <c r="S109" s="78"/>
      <c r="T109" s="83"/>
      <c r="U109" s="75"/>
      <c r="V109" s="67"/>
      <c r="W109" s="74">
        <f t="shared" si="146"/>
        <v>3569.5329999999999</v>
      </c>
      <c r="X109" s="112">
        <f t="shared" si="147"/>
        <v>3569.5329999999999</v>
      </c>
      <c r="Y109" s="112">
        <f t="shared" ref="Y109:AG109" si="158">X109*(1+X$3)</f>
        <v>3578.4568324999996</v>
      </c>
      <c r="Z109" s="112">
        <f t="shared" si="158"/>
        <v>3533.7261220937498</v>
      </c>
      <c r="AA109" s="112">
        <f t="shared" si="158"/>
        <v>3577.5443260077122</v>
      </c>
      <c r="AB109" s="112">
        <f t="shared" si="158"/>
        <v>3922.7773534674566</v>
      </c>
      <c r="AC109" s="112">
        <f t="shared" si="158"/>
        <v>4058.5054498974305</v>
      </c>
      <c r="AD109" s="112">
        <f t="shared" si="158"/>
        <v>4169.70849922462</v>
      </c>
      <c r="AE109" s="112">
        <f t="shared" si="158"/>
        <v>4273.1172700053903</v>
      </c>
      <c r="AF109" s="112">
        <f t="shared" si="158"/>
        <v>4379.945201755525</v>
      </c>
      <c r="AG109" s="112">
        <f t="shared" si="158"/>
        <v>4493.8237770011683</v>
      </c>
      <c r="AH109" s="112">
        <f t="shared" si="149"/>
        <v>4588.1940763181929</v>
      </c>
      <c r="AI109" s="112">
        <f t="shared" si="150"/>
        <v>4679.9579578445564</v>
      </c>
      <c r="AJ109" s="112">
        <f t="shared" si="151"/>
        <v>4773.5571170014473</v>
      </c>
      <c r="AK109" s="112">
        <f t="shared" si="152"/>
        <v>4869.0282593414768</v>
      </c>
    </row>
    <row r="110" spans="1:37" ht="15.75" x14ac:dyDescent="0.25">
      <c r="A110" s="142" t="s">
        <v>249</v>
      </c>
      <c r="B110" s="80"/>
      <c r="C110" s="70"/>
      <c r="D110" s="80">
        <v>420</v>
      </c>
      <c r="E110" s="70">
        <f>Parameters!$D$19</f>
        <v>0.31</v>
      </c>
      <c r="F110" s="80"/>
      <c r="G110" s="70"/>
      <c r="H110" s="80"/>
      <c r="I110" s="70"/>
      <c r="J110" s="80"/>
      <c r="K110" s="70"/>
      <c r="L110" s="80"/>
      <c r="M110" s="70"/>
      <c r="N110" s="80"/>
      <c r="O110" s="70"/>
      <c r="P110" s="79">
        <v>1738.28</v>
      </c>
      <c r="Q110" s="80"/>
      <c r="R110" s="79">
        <v>2201.85</v>
      </c>
      <c r="S110" s="78"/>
      <c r="T110" s="83"/>
      <c r="U110" s="75"/>
      <c r="V110" s="67"/>
      <c r="W110" s="74">
        <f t="shared" si="146"/>
        <v>4477.3630000000003</v>
      </c>
      <c r="X110" s="112">
        <f t="shared" si="147"/>
        <v>4477.3630000000003</v>
      </c>
      <c r="Y110" s="112">
        <f t="shared" ref="Y110:AG110" si="159">X110*(1+X$3)</f>
        <v>4488.5564075000002</v>
      </c>
      <c r="Z110" s="112">
        <f t="shared" si="159"/>
        <v>4432.4494524062502</v>
      </c>
      <c r="AA110" s="112">
        <f t="shared" si="159"/>
        <v>4487.4118256160873</v>
      </c>
      <c r="AB110" s="112">
        <f t="shared" si="159"/>
        <v>4920.4470667880396</v>
      </c>
      <c r="AC110" s="112">
        <f t="shared" si="159"/>
        <v>5090.694535298906</v>
      </c>
      <c r="AD110" s="112">
        <f t="shared" si="159"/>
        <v>5230.1795655660962</v>
      </c>
      <c r="AE110" s="112">
        <f t="shared" si="159"/>
        <v>5359.888018792135</v>
      </c>
      <c r="AF110" s="112">
        <f t="shared" si="159"/>
        <v>5493.8852192619379</v>
      </c>
      <c r="AG110" s="112">
        <f t="shared" si="159"/>
        <v>5636.7262349627481</v>
      </c>
      <c r="AH110" s="112">
        <f t="shared" si="149"/>
        <v>5755.0974858969657</v>
      </c>
      <c r="AI110" s="112">
        <f t="shared" si="150"/>
        <v>5870.1994356149053</v>
      </c>
      <c r="AJ110" s="112">
        <f t="shared" si="151"/>
        <v>5987.6034243272034</v>
      </c>
      <c r="AK110" s="112">
        <f t="shared" si="152"/>
        <v>6107.3554928137473</v>
      </c>
    </row>
    <row r="111" spans="1:37" ht="15.75" x14ac:dyDescent="0.25">
      <c r="A111" s="142" t="s">
        <v>248</v>
      </c>
      <c r="B111" s="80">
        <v>60</v>
      </c>
      <c r="C111" s="70">
        <f>Parameters!$D$17</f>
        <v>0.26</v>
      </c>
      <c r="D111" s="80"/>
      <c r="E111" s="70"/>
      <c r="F111" s="80"/>
      <c r="G111" s="70"/>
      <c r="H111" s="80">
        <v>120</v>
      </c>
      <c r="I111" s="70">
        <f>Parameters!$D$23</f>
        <v>0.28999999999999998</v>
      </c>
      <c r="J111" s="80">
        <v>720</v>
      </c>
      <c r="K111" s="70">
        <f>Parameters!$D$25</f>
        <v>0.28999999999999998</v>
      </c>
      <c r="L111" s="80"/>
      <c r="M111" s="70"/>
      <c r="N111" s="80"/>
      <c r="O111" s="70"/>
      <c r="P111" s="79">
        <v>70.62</v>
      </c>
      <c r="Q111" s="80"/>
      <c r="R111" s="79"/>
      <c r="S111" s="78"/>
      <c r="T111" s="83"/>
      <c r="U111" s="75"/>
      <c r="V111" s="67"/>
      <c r="W111" s="74">
        <f t="shared" si="146"/>
        <v>362.80200000000002</v>
      </c>
      <c r="X111" s="112">
        <f t="shared" si="147"/>
        <v>362.80200000000002</v>
      </c>
      <c r="Y111" s="112">
        <f t="shared" ref="Y111:AG111" si="160">X111*(1+X$3)</f>
        <v>363.70900499999999</v>
      </c>
      <c r="Z111" s="112">
        <f t="shared" si="160"/>
        <v>359.16264243749998</v>
      </c>
      <c r="AA111" s="112">
        <f t="shared" si="160"/>
        <v>363.61625920372495</v>
      </c>
      <c r="AB111" s="112">
        <f t="shared" si="160"/>
        <v>398.70522821688439</v>
      </c>
      <c r="AC111" s="112">
        <f t="shared" si="160"/>
        <v>412.5004291131886</v>
      </c>
      <c r="AD111" s="112">
        <f t="shared" si="160"/>
        <v>423.80294087088998</v>
      </c>
      <c r="AE111" s="112">
        <f t="shared" si="160"/>
        <v>434.313253804488</v>
      </c>
      <c r="AF111" s="112">
        <f t="shared" si="160"/>
        <v>445.17108514960017</v>
      </c>
      <c r="AG111" s="112">
        <f t="shared" si="160"/>
        <v>456.74553336348981</v>
      </c>
      <c r="AH111" s="112">
        <f t="shared" si="149"/>
        <v>466.33718956412304</v>
      </c>
      <c r="AI111" s="112">
        <f t="shared" si="150"/>
        <v>475.6639333554055</v>
      </c>
      <c r="AJ111" s="112">
        <f t="shared" si="151"/>
        <v>485.17721202251363</v>
      </c>
      <c r="AK111" s="112">
        <f t="shared" si="152"/>
        <v>494.88075626296393</v>
      </c>
    </row>
    <row r="112" spans="1:37" ht="15.75" x14ac:dyDescent="0.25">
      <c r="A112" s="142" t="s">
        <v>247</v>
      </c>
      <c r="B112" s="80">
        <v>60</v>
      </c>
      <c r="C112" s="70">
        <f>Parameters!$D$17</f>
        <v>0.26</v>
      </c>
      <c r="D112" s="80"/>
      <c r="E112" s="70"/>
      <c r="F112" s="80"/>
      <c r="G112" s="70"/>
      <c r="H112" s="80">
        <v>120</v>
      </c>
      <c r="I112" s="70">
        <f>Parameters!$D$23</f>
        <v>0.28999999999999998</v>
      </c>
      <c r="J112" s="80">
        <v>1200</v>
      </c>
      <c r="K112" s="70">
        <f>Parameters!$D$25</f>
        <v>0.28999999999999998</v>
      </c>
      <c r="L112" s="80"/>
      <c r="M112" s="70"/>
      <c r="N112" s="80"/>
      <c r="O112" s="70"/>
      <c r="P112" s="79">
        <v>73.459999999999994</v>
      </c>
      <c r="Q112" s="80"/>
      <c r="R112" s="79"/>
      <c r="S112" s="78"/>
      <c r="T112" s="83"/>
      <c r="U112" s="75"/>
      <c r="V112" s="67"/>
      <c r="W112" s="74">
        <f t="shared" si="146"/>
        <v>519.04600000000005</v>
      </c>
      <c r="X112" s="112">
        <f t="shared" si="147"/>
        <v>519.04600000000005</v>
      </c>
      <c r="Y112" s="112">
        <f t="shared" ref="Y112:AG112" si="161">X112*(1+X$3)</f>
        <v>520.343615</v>
      </c>
      <c r="Z112" s="112">
        <f t="shared" si="161"/>
        <v>513.83931981249998</v>
      </c>
      <c r="AA112" s="112">
        <f t="shared" si="161"/>
        <v>520.21092737817492</v>
      </c>
      <c r="AB112" s="112">
        <f t="shared" si="161"/>
        <v>570.41128187016886</v>
      </c>
      <c r="AC112" s="112">
        <f t="shared" si="161"/>
        <v>590.14751222287668</v>
      </c>
      <c r="AD112" s="112">
        <f t="shared" si="161"/>
        <v>606.31755405778358</v>
      </c>
      <c r="AE112" s="112">
        <f t="shared" si="161"/>
        <v>621.35422939841658</v>
      </c>
      <c r="AF112" s="112">
        <f t="shared" si="161"/>
        <v>636.88808513337699</v>
      </c>
      <c r="AG112" s="112">
        <f t="shared" si="161"/>
        <v>653.4471753468448</v>
      </c>
      <c r="AH112" s="112">
        <f t="shared" si="149"/>
        <v>667.16956602912853</v>
      </c>
      <c r="AI112" s="112">
        <f t="shared" si="150"/>
        <v>680.51295734971109</v>
      </c>
      <c r="AJ112" s="112">
        <f t="shared" si="151"/>
        <v>694.12321649670537</v>
      </c>
      <c r="AK112" s="112">
        <f t="shared" si="152"/>
        <v>708.00568082663949</v>
      </c>
    </row>
    <row r="113" spans="1:37" ht="15.75" x14ac:dyDescent="0.25">
      <c r="A113" s="142" t="s">
        <v>246</v>
      </c>
      <c r="B113" s="80">
        <v>60</v>
      </c>
      <c r="C113" s="70">
        <f>Parameters!$D$17</f>
        <v>0.26</v>
      </c>
      <c r="D113" s="80"/>
      <c r="E113" s="70"/>
      <c r="F113" s="80"/>
      <c r="G113" s="70"/>
      <c r="H113" s="80">
        <v>120</v>
      </c>
      <c r="I113" s="70">
        <f>Parameters!$D$23</f>
        <v>0.28999999999999998</v>
      </c>
      <c r="J113" s="80">
        <v>1620</v>
      </c>
      <c r="K113" s="70">
        <f>Parameters!$D$25</f>
        <v>0.28999999999999998</v>
      </c>
      <c r="L113" s="80"/>
      <c r="M113" s="70"/>
      <c r="N113" s="80"/>
      <c r="O113" s="70"/>
      <c r="P113" s="79">
        <v>91.12</v>
      </c>
      <c r="Q113" s="80"/>
      <c r="R113" s="79"/>
      <c r="S113" s="78"/>
      <c r="T113" s="83"/>
      <c r="U113" s="75"/>
      <c r="V113" s="67"/>
      <c r="W113" s="74">
        <f t="shared" si="146"/>
        <v>672.452</v>
      </c>
      <c r="X113" s="112">
        <f t="shared" si="147"/>
        <v>672.452</v>
      </c>
      <c r="Y113" s="112">
        <f t="shared" ref="Y113:AG113" si="162">X113*(1+X$3)</f>
        <v>674.13312999999994</v>
      </c>
      <c r="Z113" s="112">
        <f t="shared" si="162"/>
        <v>665.70646587499994</v>
      </c>
      <c r="AA113" s="112">
        <f t="shared" si="162"/>
        <v>673.96122605184996</v>
      </c>
      <c r="AB113" s="112">
        <f t="shared" si="162"/>
        <v>738.99848436585353</v>
      </c>
      <c r="AC113" s="112">
        <f t="shared" si="162"/>
        <v>764.56783192491207</v>
      </c>
      <c r="AD113" s="112">
        <f t="shared" si="162"/>
        <v>785.51699051965477</v>
      </c>
      <c r="AE113" s="112">
        <f t="shared" si="162"/>
        <v>804.9978118845421</v>
      </c>
      <c r="AF113" s="112">
        <f t="shared" si="162"/>
        <v>825.12275718165563</v>
      </c>
      <c r="AG113" s="112">
        <f t="shared" si="162"/>
        <v>846.57594886837865</v>
      </c>
      <c r="AH113" s="112">
        <f t="shared" si="149"/>
        <v>864.35404379461454</v>
      </c>
      <c r="AI113" s="112">
        <f t="shared" si="150"/>
        <v>881.64112467050688</v>
      </c>
      <c r="AJ113" s="112">
        <f t="shared" si="151"/>
        <v>899.273947163917</v>
      </c>
      <c r="AK113" s="112">
        <f t="shared" si="152"/>
        <v>917.2594261071954</v>
      </c>
    </row>
    <row r="114" spans="1:37" ht="15.75" x14ac:dyDescent="0.25">
      <c r="A114" s="142" t="s">
        <v>245</v>
      </c>
      <c r="B114" s="80">
        <v>60</v>
      </c>
      <c r="C114" s="70">
        <f>Parameters!$D$17</f>
        <v>0.26</v>
      </c>
      <c r="D114" s="80"/>
      <c r="E114" s="70"/>
      <c r="F114" s="80"/>
      <c r="G114" s="70"/>
      <c r="H114" s="80">
        <v>120</v>
      </c>
      <c r="I114" s="70">
        <f>Parameters!$D$23</f>
        <v>0.28999999999999998</v>
      </c>
      <c r="J114" s="80">
        <v>2040</v>
      </c>
      <c r="K114" s="70">
        <f>Parameters!$D$25</f>
        <v>0.28999999999999998</v>
      </c>
      <c r="L114" s="80"/>
      <c r="M114" s="70"/>
      <c r="N114" s="80"/>
      <c r="O114" s="70"/>
      <c r="P114" s="79">
        <v>91.12</v>
      </c>
      <c r="Q114" s="80"/>
      <c r="R114" s="79"/>
      <c r="S114" s="78"/>
      <c r="T114" s="83"/>
      <c r="U114" s="75"/>
      <c r="V114" s="67"/>
      <c r="W114" s="74">
        <f t="shared" si="146"/>
        <v>806.4319999999999</v>
      </c>
      <c r="X114" s="112">
        <f t="shared" si="147"/>
        <v>806.4319999999999</v>
      </c>
      <c r="Y114" s="112">
        <f t="shared" ref="Y114:AG114" si="163">X114*(1+X$3)</f>
        <v>808.44807999999989</v>
      </c>
      <c r="Z114" s="112">
        <f t="shared" si="163"/>
        <v>798.34247899999991</v>
      </c>
      <c r="AA114" s="112">
        <f t="shared" si="163"/>
        <v>808.24192573959988</v>
      </c>
      <c r="AB114" s="112">
        <f t="shared" si="163"/>
        <v>886.23727157347128</v>
      </c>
      <c r="AC114" s="112">
        <f t="shared" si="163"/>
        <v>916.90108116991337</v>
      </c>
      <c r="AD114" s="112">
        <f t="shared" si="163"/>
        <v>942.02417079396912</v>
      </c>
      <c r="AE114" s="112">
        <f t="shared" si="163"/>
        <v>965.38637022965952</v>
      </c>
      <c r="AF114" s="112">
        <f t="shared" si="163"/>
        <v>989.52102948540096</v>
      </c>
      <c r="AG114" s="112">
        <f t="shared" si="163"/>
        <v>1015.2485762520214</v>
      </c>
      <c r="AH114" s="112">
        <f t="shared" si="149"/>
        <v>1036.5687963533137</v>
      </c>
      <c r="AI114" s="112">
        <f t="shared" si="150"/>
        <v>1057.3001722803799</v>
      </c>
      <c r="AJ114" s="112">
        <f t="shared" si="151"/>
        <v>1078.4461757259876</v>
      </c>
      <c r="AK114" s="112">
        <f t="shared" si="152"/>
        <v>1100.0150992405074</v>
      </c>
    </row>
    <row r="115" spans="1:37" ht="15.75" x14ac:dyDescent="0.25">
      <c r="A115" s="142" t="s">
        <v>244</v>
      </c>
      <c r="B115" s="80">
        <v>60</v>
      </c>
      <c r="C115" s="70">
        <f>Parameters!$D$17</f>
        <v>0.26</v>
      </c>
      <c r="D115" s="80"/>
      <c r="E115" s="70"/>
      <c r="F115" s="80">
        <v>282</v>
      </c>
      <c r="G115" s="70">
        <f>Parameters!$D$21</f>
        <v>0.33</v>
      </c>
      <c r="H115" s="80">
        <v>300</v>
      </c>
      <c r="I115" s="70">
        <f>Parameters!$D$23</f>
        <v>0.28999999999999998</v>
      </c>
      <c r="J115" s="80">
        <v>222</v>
      </c>
      <c r="K115" s="70">
        <f>Parameters!$D$25</f>
        <v>0.28999999999999998</v>
      </c>
      <c r="L115" s="80"/>
      <c r="M115" s="70"/>
      <c r="N115" s="80">
        <v>60</v>
      </c>
      <c r="O115" s="70">
        <f>Parameters!$D$29</f>
        <v>0.28999999999999998</v>
      </c>
      <c r="P115" s="79"/>
      <c r="Q115" s="80"/>
      <c r="R115" s="79">
        <v>135.19999999999999</v>
      </c>
      <c r="S115" s="78"/>
      <c r="T115" s="83"/>
      <c r="U115" s="75"/>
      <c r="V115" s="67"/>
      <c r="W115" s="74">
        <f t="shared" si="146"/>
        <v>453.90399999999994</v>
      </c>
      <c r="X115" s="112">
        <f t="shared" si="147"/>
        <v>453.90399999999994</v>
      </c>
      <c r="Y115" s="112">
        <f t="shared" ref="Y115:AG115" si="164">X115*(1+X$3)</f>
        <v>455.03875999999991</v>
      </c>
      <c r="Z115" s="112">
        <f t="shared" si="164"/>
        <v>449.35077549999994</v>
      </c>
      <c r="AA115" s="112">
        <f t="shared" si="164"/>
        <v>454.9227251161999</v>
      </c>
      <c r="AB115" s="112">
        <f t="shared" si="164"/>
        <v>498.82276808991321</v>
      </c>
      <c r="AC115" s="112">
        <f t="shared" si="164"/>
        <v>516.0820358658242</v>
      </c>
      <c r="AD115" s="112">
        <f t="shared" si="164"/>
        <v>530.22268364854779</v>
      </c>
      <c r="AE115" s="112">
        <f t="shared" si="164"/>
        <v>543.37220620303174</v>
      </c>
      <c r="AF115" s="112">
        <f t="shared" si="164"/>
        <v>556.95651135810749</v>
      </c>
      <c r="AG115" s="112">
        <f t="shared" si="164"/>
        <v>571.43738065341824</v>
      </c>
      <c r="AH115" s="112">
        <f t="shared" si="149"/>
        <v>583.43756564713999</v>
      </c>
      <c r="AI115" s="112">
        <f t="shared" si="150"/>
        <v>595.10631696008284</v>
      </c>
      <c r="AJ115" s="112">
        <f t="shared" si="151"/>
        <v>607.00844329928452</v>
      </c>
      <c r="AK115" s="112">
        <f t="shared" si="152"/>
        <v>619.14861216527026</v>
      </c>
    </row>
    <row r="116" spans="1:37" ht="15.75" x14ac:dyDescent="0.25">
      <c r="A116" s="142" t="s">
        <v>235</v>
      </c>
      <c r="B116" s="80">
        <v>15</v>
      </c>
      <c r="C116" s="70">
        <f>Parameters!$D$17</f>
        <v>0.26</v>
      </c>
      <c r="D116" s="80"/>
      <c r="E116" s="70"/>
      <c r="F116" s="80"/>
      <c r="G116" s="70"/>
      <c r="H116" s="80">
        <v>180</v>
      </c>
      <c r="I116" s="70">
        <f>Parameters!$D$23</f>
        <v>0.28999999999999998</v>
      </c>
      <c r="J116" s="80">
        <v>120</v>
      </c>
      <c r="K116" s="70">
        <f>Parameters!$D$25</f>
        <v>0.28999999999999998</v>
      </c>
      <c r="L116" s="80">
        <v>180</v>
      </c>
      <c r="M116" s="70">
        <f>Parameters!$D$27</f>
        <v>0.28999999999999998</v>
      </c>
      <c r="N116" s="80"/>
      <c r="O116" s="70"/>
      <c r="P116" s="79">
        <v>131.47</v>
      </c>
      <c r="Q116" s="80"/>
      <c r="R116" s="79"/>
      <c r="S116" s="78"/>
      <c r="T116" s="83"/>
      <c r="U116" s="75"/>
      <c r="V116" s="67"/>
      <c r="W116" s="74">
        <f t="shared" si="146"/>
        <v>302.02700000000004</v>
      </c>
      <c r="X116" s="112">
        <f t="shared" si="147"/>
        <v>302.02700000000004</v>
      </c>
      <c r="Y116" s="112">
        <f t="shared" ref="Y116:AG116" si="165">X116*(1+X$3)</f>
        <v>302.78206750000004</v>
      </c>
      <c r="Z116" s="112">
        <f t="shared" si="165"/>
        <v>298.99729165625007</v>
      </c>
      <c r="AA116" s="112">
        <f t="shared" si="165"/>
        <v>302.70485807278754</v>
      </c>
      <c r="AB116" s="112">
        <f t="shared" si="165"/>
        <v>331.91587687681152</v>
      </c>
      <c r="AC116" s="112">
        <f t="shared" si="165"/>
        <v>343.4001662167492</v>
      </c>
      <c r="AD116" s="112">
        <f t="shared" si="165"/>
        <v>352.80933077108818</v>
      </c>
      <c r="AE116" s="112">
        <f t="shared" si="165"/>
        <v>361.55900217421117</v>
      </c>
      <c r="AF116" s="112">
        <f t="shared" si="165"/>
        <v>370.59797722856644</v>
      </c>
      <c r="AG116" s="112">
        <f t="shared" si="165"/>
        <v>380.23352463650917</v>
      </c>
      <c r="AH116" s="112">
        <f t="shared" si="149"/>
        <v>388.21842865387583</v>
      </c>
      <c r="AI116" s="112">
        <f t="shared" si="150"/>
        <v>395.98279722695338</v>
      </c>
      <c r="AJ116" s="112">
        <f t="shared" si="151"/>
        <v>403.90245317149248</v>
      </c>
      <c r="AK116" s="112">
        <f t="shared" si="152"/>
        <v>411.98050223492231</v>
      </c>
    </row>
    <row r="117" spans="1:37" ht="15.75" x14ac:dyDescent="0.25">
      <c r="A117" s="142" t="s">
        <v>236</v>
      </c>
      <c r="B117" s="80">
        <v>6</v>
      </c>
      <c r="C117" s="70">
        <f>Parameters!$D$17</f>
        <v>0.26</v>
      </c>
      <c r="D117" s="80"/>
      <c r="E117" s="70"/>
      <c r="F117" s="80"/>
      <c r="G117" s="70"/>
      <c r="H117" s="80">
        <v>150</v>
      </c>
      <c r="I117" s="70">
        <f>Parameters!$D$23</f>
        <v>0.28999999999999998</v>
      </c>
      <c r="J117" s="80">
        <v>15</v>
      </c>
      <c r="K117" s="70">
        <f>Parameters!$D$25</f>
        <v>0.28999999999999998</v>
      </c>
      <c r="L117" s="80">
        <v>15</v>
      </c>
      <c r="M117" s="70">
        <f>Parameters!$D$27</f>
        <v>0.28999999999999998</v>
      </c>
      <c r="N117" s="80"/>
      <c r="O117" s="70"/>
      <c r="P117" s="79"/>
      <c r="Q117" s="80"/>
      <c r="R117" s="79"/>
      <c r="S117" s="78"/>
      <c r="T117" s="83"/>
      <c r="U117" s="75"/>
      <c r="V117" s="67"/>
      <c r="W117" s="74">
        <f t="shared" si="146"/>
        <v>59.13600000000001</v>
      </c>
      <c r="X117" s="112">
        <f t="shared" si="147"/>
        <v>59.13600000000001</v>
      </c>
      <c r="Y117" s="112">
        <f t="shared" ref="Y117:AG117" si="166">X117*(1+X$3)</f>
        <v>59.283840000000005</v>
      </c>
      <c r="Z117" s="112">
        <f t="shared" si="166"/>
        <v>58.542792000000006</v>
      </c>
      <c r="AA117" s="112">
        <f t="shared" si="166"/>
        <v>59.268722620800006</v>
      </c>
      <c r="AB117" s="112">
        <f t="shared" si="166"/>
        <v>64.988154353707202</v>
      </c>
      <c r="AC117" s="112">
        <f t="shared" si="166"/>
        <v>67.236744494345473</v>
      </c>
      <c r="AD117" s="112">
        <f t="shared" si="166"/>
        <v>69.079031293490544</v>
      </c>
      <c r="AE117" s="112">
        <f t="shared" si="166"/>
        <v>70.792191269569102</v>
      </c>
      <c r="AF117" s="112">
        <f t="shared" si="166"/>
        <v>72.561996051308327</v>
      </c>
      <c r="AG117" s="112">
        <f t="shared" si="166"/>
        <v>74.448607948642348</v>
      </c>
      <c r="AH117" s="112">
        <f t="shared" si="149"/>
        <v>76.012028715563829</v>
      </c>
      <c r="AI117" s="112">
        <f t="shared" si="150"/>
        <v>77.532269289875103</v>
      </c>
      <c r="AJ117" s="112">
        <f t="shared" si="151"/>
        <v>79.082914675672612</v>
      </c>
      <c r="AK117" s="112">
        <f t="shared" si="152"/>
        <v>80.664572969186068</v>
      </c>
    </row>
    <row r="118" spans="1:37" ht="15.75" x14ac:dyDescent="0.25">
      <c r="A118" s="144" t="s">
        <v>243</v>
      </c>
      <c r="B118" s="72"/>
      <c r="C118" s="73"/>
      <c r="D118" s="72"/>
      <c r="E118" s="73"/>
      <c r="F118" s="72"/>
      <c r="G118" s="73"/>
      <c r="H118" s="72"/>
      <c r="I118" s="73"/>
      <c r="J118" s="72"/>
      <c r="K118" s="73"/>
      <c r="L118" s="72"/>
      <c r="M118" s="73"/>
      <c r="N118" s="72"/>
      <c r="O118" s="73"/>
      <c r="P118" s="73"/>
      <c r="Q118" s="72"/>
      <c r="R118" s="72"/>
      <c r="S118" s="73"/>
      <c r="T118" s="72"/>
      <c r="U118" s="72"/>
      <c r="V118" s="72"/>
      <c r="W118" s="71"/>
      <c r="X118" s="12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71"/>
    </row>
    <row r="119" spans="1:37" ht="15.75" x14ac:dyDescent="0.25">
      <c r="A119" s="144" t="s">
        <v>242</v>
      </c>
      <c r="B119" s="72"/>
      <c r="C119" s="73"/>
      <c r="D119" s="72"/>
      <c r="E119" s="73"/>
      <c r="F119" s="72"/>
      <c r="G119" s="73"/>
      <c r="H119" s="72"/>
      <c r="I119" s="73"/>
      <c r="J119" s="72"/>
      <c r="K119" s="73"/>
      <c r="L119" s="72"/>
      <c r="M119" s="73"/>
      <c r="N119" s="72"/>
      <c r="O119" s="73"/>
      <c r="P119" s="73"/>
      <c r="Q119" s="72"/>
      <c r="R119" s="72"/>
      <c r="S119" s="73"/>
      <c r="T119" s="72"/>
      <c r="U119" s="72"/>
      <c r="V119" s="72"/>
      <c r="W119" s="71"/>
      <c r="X119" s="12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1"/>
    </row>
    <row r="120" spans="1:37" ht="15.75" x14ac:dyDescent="0.25">
      <c r="A120" s="142" t="s">
        <v>241</v>
      </c>
      <c r="B120" s="80">
        <v>30</v>
      </c>
      <c r="C120" s="70">
        <f>Parameters!$D$17</f>
        <v>0.26</v>
      </c>
      <c r="D120" s="80">
        <v>90</v>
      </c>
      <c r="E120" s="70">
        <f>Parameters!$D$19</f>
        <v>0.31</v>
      </c>
      <c r="F120" s="80"/>
      <c r="G120" s="70"/>
      <c r="H120" s="80"/>
      <c r="I120" s="70"/>
      <c r="J120" s="80"/>
      <c r="K120" s="70"/>
      <c r="L120" s="80"/>
      <c r="M120" s="70"/>
      <c r="N120" s="80"/>
      <c r="O120" s="70"/>
      <c r="P120" s="79"/>
      <c r="Q120" s="80"/>
      <c r="R120" s="79"/>
      <c r="S120" s="78"/>
      <c r="T120" s="83"/>
      <c r="U120" s="75"/>
      <c r="V120" s="67"/>
      <c r="W120" s="74">
        <f t="shared" ref="W120:W128" si="167">IF((B120*C120+D120*E120+F120*G120+H120*I120+J120*K120+L120*M120+N120*O120+P120+Q120*R120)=0,"",
                          ((B120*C120+D120*E120+F120*G120+H120*I120+J120*K120+L120*M120+N120*O120)*IF(U120&gt;0,U120,1)+P120+IF(Q120=0,1,Q120)*R120)*(1+Overhead_Common)*IF(V120&gt;0,V120,1))</f>
        <v>39.270000000000003</v>
      </c>
      <c r="X120" s="112">
        <f t="shared" ref="X120:X128" si="168">W120</f>
        <v>39.270000000000003</v>
      </c>
      <c r="Y120" s="112">
        <f t="shared" ref="Y120:AG120" si="169">X120*(1+X$3)</f>
        <v>39.368175000000001</v>
      </c>
      <c r="Z120" s="112">
        <f t="shared" si="169"/>
        <v>38.876072812500006</v>
      </c>
      <c r="AA120" s="112">
        <f t="shared" si="169"/>
        <v>39.358136115375004</v>
      </c>
      <c r="AB120" s="112">
        <f t="shared" si="169"/>
        <v>43.156196250508692</v>
      </c>
      <c r="AC120" s="112">
        <f t="shared" si="169"/>
        <v>44.649400640776292</v>
      </c>
      <c r="AD120" s="112">
        <f t="shared" si="169"/>
        <v>45.872794218333567</v>
      </c>
      <c r="AE120" s="112">
        <f t="shared" si="169"/>
        <v>47.010439514948239</v>
      </c>
      <c r="AF120" s="112">
        <f t="shared" si="169"/>
        <v>48.185700502821938</v>
      </c>
      <c r="AG120" s="112">
        <f t="shared" si="169"/>
        <v>49.438528715895309</v>
      </c>
      <c r="AH120" s="112">
        <f t="shared" ref="AH120:AH128" si="170">AG120*(1+AG$3)</f>
        <v>50.476737818929109</v>
      </c>
      <c r="AI120" s="112">
        <f t="shared" ref="AI120:AI128" si="171">AH120*(1+AH$3)</f>
        <v>51.486272575307694</v>
      </c>
      <c r="AJ120" s="112">
        <f t="shared" ref="AJ120:AJ128" si="172">AI120*(1+AI$3)</f>
        <v>52.515998026813847</v>
      </c>
      <c r="AK120" s="112">
        <f t="shared" ref="AK120:AK128" si="173">AJ120*(1+AJ$3)</f>
        <v>53.566317987350125</v>
      </c>
    </row>
    <row r="121" spans="1:37" ht="15.75" x14ac:dyDescent="0.25">
      <c r="A121" s="142" t="s">
        <v>240</v>
      </c>
      <c r="B121" s="80">
        <v>90</v>
      </c>
      <c r="C121" s="70">
        <f>Parameters!$D$17</f>
        <v>0.26</v>
      </c>
      <c r="D121" s="80"/>
      <c r="E121" s="70"/>
      <c r="F121" s="80">
        <v>282</v>
      </c>
      <c r="G121" s="70">
        <f>Parameters!$D$21</f>
        <v>0.33</v>
      </c>
      <c r="H121" s="80">
        <v>60</v>
      </c>
      <c r="I121" s="70">
        <f>Parameters!$D$23</f>
        <v>0.28999999999999998</v>
      </c>
      <c r="J121" s="80">
        <v>114</v>
      </c>
      <c r="K121" s="70">
        <f>Parameters!$D$25</f>
        <v>0.28999999999999998</v>
      </c>
      <c r="L121" s="80"/>
      <c r="M121" s="70"/>
      <c r="N121" s="80">
        <v>60</v>
      </c>
      <c r="O121" s="70">
        <f>Parameters!$D$29</f>
        <v>0.28999999999999998</v>
      </c>
      <c r="P121" s="79"/>
      <c r="Q121" s="80"/>
      <c r="R121" s="79"/>
      <c r="S121" s="78"/>
      <c r="T121" s="83"/>
      <c r="U121" s="75"/>
      <c r="V121" s="67"/>
      <c r="W121" s="74">
        <f t="shared" si="167"/>
        <v>202.75200000000004</v>
      </c>
      <c r="X121" s="112">
        <f t="shared" si="168"/>
        <v>202.75200000000004</v>
      </c>
      <c r="Y121" s="112">
        <f t="shared" ref="Y121:AG121" si="174">X121*(1+X$3)</f>
        <v>203.25888000000003</v>
      </c>
      <c r="Z121" s="112">
        <f t="shared" si="174"/>
        <v>200.71814400000005</v>
      </c>
      <c r="AA121" s="112">
        <f t="shared" si="174"/>
        <v>203.20704898560004</v>
      </c>
      <c r="AB121" s="112">
        <f t="shared" si="174"/>
        <v>222.81652921271044</v>
      </c>
      <c r="AC121" s="112">
        <f t="shared" si="174"/>
        <v>230.52598112347022</v>
      </c>
      <c r="AD121" s="112">
        <f t="shared" si="174"/>
        <v>236.84239300625333</v>
      </c>
      <c r="AE121" s="112">
        <f t="shared" si="174"/>
        <v>242.71608435280839</v>
      </c>
      <c r="AF121" s="112">
        <f t="shared" si="174"/>
        <v>248.78398646162859</v>
      </c>
      <c r="AG121" s="112">
        <f t="shared" si="174"/>
        <v>255.25237010963093</v>
      </c>
      <c r="AH121" s="112">
        <f t="shared" si="170"/>
        <v>260.61266988193313</v>
      </c>
      <c r="AI121" s="112">
        <f t="shared" si="171"/>
        <v>265.82492327957181</v>
      </c>
      <c r="AJ121" s="112">
        <f t="shared" si="172"/>
        <v>271.14142174516326</v>
      </c>
      <c r="AK121" s="112">
        <f t="shared" si="173"/>
        <v>276.56425018006655</v>
      </c>
    </row>
    <row r="122" spans="1:37" ht="30" x14ac:dyDescent="0.25">
      <c r="A122" s="142" t="s">
        <v>239</v>
      </c>
      <c r="B122" s="80">
        <v>60</v>
      </c>
      <c r="C122" s="70">
        <f>Parameters!$D$17</f>
        <v>0.26</v>
      </c>
      <c r="D122" s="80">
        <v>60</v>
      </c>
      <c r="E122" s="70">
        <f>Parameters!$D$19</f>
        <v>0.31</v>
      </c>
      <c r="F122" s="80">
        <v>300</v>
      </c>
      <c r="G122" s="70">
        <f>Parameters!$D$21</f>
        <v>0.33</v>
      </c>
      <c r="H122" s="80">
        <v>120</v>
      </c>
      <c r="I122" s="70">
        <f>Parameters!$D$23</f>
        <v>0.28999999999999998</v>
      </c>
      <c r="J122" s="80">
        <v>75</v>
      </c>
      <c r="K122" s="70">
        <f>Parameters!$D$25</f>
        <v>0.28999999999999998</v>
      </c>
      <c r="L122" s="80"/>
      <c r="M122" s="70"/>
      <c r="N122" s="80"/>
      <c r="O122" s="70"/>
      <c r="P122" s="79">
        <v>131.93</v>
      </c>
      <c r="Q122" s="80"/>
      <c r="R122" s="79">
        <v>1058.6099999999999</v>
      </c>
      <c r="S122" s="78"/>
      <c r="T122" s="110" t="s">
        <v>238</v>
      </c>
      <c r="U122" s="75"/>
      <c r="V122" s="119">
        <f>1-38%</f>
        <v>0.62</v>
      </c>
      <c r="W122" s="74">
        <f t="shared" si="167"/>
        <v>941.35778000000016</v>
      </c>
      <c r="X122" s="112">
        <f t="shared" si="168"/>
        <v>941.35778000000016</v>
      </c>
      <c r="Y122" s="112">
        <f t="shared" ref="Y122:AG122" si="175">X122*(1+X$3)</f>
        <v>943.71117445000016</v>
      </c>
      <c r="Z122" s="112">
        <f t="shared" si="175"/>
        <v>931.91478476937516</v>
      </c>
      <c r="AA122" s="112">
        <f t="shared" si="175"/>
        <v>943.47052810051537</v>
      </c>
      <c r="AB122" s="112">
        <f t="shared" si="175"/>
        <v>1034.515434062215</v>
      </c>
      <c r="AC122" s="112">
        <f t="shared" si="175"/>
        <v>1070.3096680807676</v>
      </c>
      <c r="AD122" s="112">
        <f t="shared" si="175"/>
        <v>1099.6361529861806</v>
      </c>
      <c r="AE122" s="112">
        <f t="shared" si="175"/>
        <v>1126.9071295802378</v>
      </c>
      <c r="AF122" s="112">
        <f t="shared" si="175"/>
        <v>1155.0798078197436</v>
      </c>
      <c r="AG122" s="112">
        <f t="shared" si="175"/>
        <v>1185.1118828230569</v>
      </c>
      <c r="AH122" s="112">
        <f t="shared" si="170"/>
        <v>1209.999232362341</v>
      </c>
      <c r="AI122" s="112">
        <f t="shared" si="171"/>
        <v>1234.1992170095878</v>
      </c>
      <c r="AJ122" s="112">
        <f t="shared" si="172"/>
        <v>1258.8832013497795</v>
      </c>
      <c r="AK122" s="112">
        <f t="shared" si="173"/>
        <v>1284.0608653767752</v>
      </c>
    </row>
    <row r="123" spans="1:37" ht="15.75" x14ac:dyDescent="0.25">
      <c r="A123" s="142" t="s">
        <v>237</v>
      </c>
      <c r="B123" s="80"/>
      <c r="C123" s="70"/>
      <c r="D123" s="80"/>
      <c r="E123" s="70"/>
      <c r="F123" s="80"/>
      <c r="G123" s="70"/>
      <c r="H123" s="80">
        <v>50</v>
      </c>
      <c r="I123" s="70">
        <f>Parameters!$D$23</f>
        <v>0.28999999999999998</v>
      </c>
      <c r="J123" s="80">
        <v>20</v>
      </c>
      <c r="K123" s="70">
        <f>Parameters!$D$25</f>
        <v>0.28999999999999998</v>
      </c>
      <c r="L123" s="80"/>
      <c r="M123" s="70"/>
      <c r="N123" s="80"/>
      <c r="O123" s="70"/>
      <c r="P123" s="79"/>
      <c r="Q123" s="80"/>
      <c r="R123" s="79"/>
      <c r="S123" s="78"/>
      <c r="T123" s="83"/>
      <c r="U123" s="75"/>
      <c r="V123" s="67"/>
      <c r="W123" s="74">
        <f t="shared" si="167"/>
        <v>22.33</v>
      </c>
      <c r="X123" s="112">
        <f t="shared" si="168"/>
        <v>22.33</v>
      </c>
      <c r="Y123" s="112">
        <f t="shared" ref="Y123:AG123" si="176">X123*(1+X$3)</f>
        <v>22.385824999999997</v>
      </c>
      <c r="Z123" s="112">
        <f t="shared" si="176"/>
        <v>22.1060021875</v>
      </c>
      <c r="AA123" s="112">
        <f t="shared" si="176"/>
        <v>22.380116614624999</v>
      </c>
      <c r="AB123" s="112">
        <f t="shared" si="176"/>
        <v>24.539797867936311</v>
      </c>
      <c r="AC123" s="112">
        <f t="shared" si="176"/>
        <v>25.388874874166905</v>
      </c>
      <c r="AD123" s="112">
        <f t="shared" si="176"/>
        <v>26.084530045719081</v>
      </c>
      <c r="AE123" s="112">
        <f t="shared" si="176"/>
        <v>26.731426390852913</v>
      </c>
      <c r="AF123" s="112">
        <f t="shared" si="176"/>
        <v>27.399712050624235</v>
      </c>
      <c r="AG123" s="112">
        <f t="shared" si="176"/>
        <v>28.112104563940466</v>
      </c>
      <c r="AH123" s="112">
        <f t="shared" si="170"/>
        <v>28.702458759783212</v>
      </c>
      <c r="AI123" s="112">
        <f t="shared" si="171"/>
        <v>29.276507934978877</v>
      </c>
      <c r="AJ123" s="112">
        <f t="shared" si="172"/>
        <v>29.862038093678454</v>
      </c>
      <c r="AK123" s="112">
        <f t="shared" si="173"/>
        <v>30.459278855552022</v>
      </c>
    </row>
    <row r="124" spans="1:37" ht="15.75" x14ac:dyDescent="0.25">
      <c r="A124" s="142" t="s">
        <v>236</v>
      </c>
      <c r="B124" s="80">
        <v>6</v>
      </c>
      <c r="C124" s="70">
        <f>Parameters!$D$17</f>
        <v>0.26</v>
      </c>
      <c r="D124" s="80"/>
      <c r="E124" s="70"/>
      <c r="F124" s="80"/>
      <c r="G124" s="70"/>
      <c r="H124" s="80">
        <v>150</v>
      </c>
      <c r="I124" s="70">
        <f>Parameters!$D$23</f>
        <v>0.28999999999999998</v>
      </c>
      <c r="J124" s="80">
        <v>15</v>
      </c>
      <c r="K124" s="70">
        <f>Parameters!$D$25</f>
        <v>0.28999999999999998</v>
      </c>
      <c r="L124" s="80">
        <v>15</v>
      </c>
      <c r="M124" s="70">
        <f>Parameters!$D$27</f>
        <v>0.28999999999999998</v>
      </c>
      <c r="N124" s="80"/>
      <c r="O124" s="70"/>
      <c r="P124" s="79"/>
      <c r="Q124" s="80"/>
      <c r="R124" s="79"/>
      <c r="S124" s="78"/>
      <c r="T124" s="83"/>
      <c r="U124" s="75"/>
      <c r="V124" s="67"/>
      <c r="W124" s="74">
        <f t="shared" si="167"/>
        <v>59.13600000000001</v>
      </c>
      <c r="X124" s="112">
        <f t="shared" si="168"/>
        <v>59.13600000000001</v>
      </c>
      <c r="Y124" s="112">
        <f t="shared" ref="Y124:AG124" si="177">X124*(1+X$3)</f>
        <v>59.283840000000005</v>
      </c>
      <c r="Z124" s="112">
        <f t="shared" si="177"/>
        <v>58.542792000000006</v>
      </c>
      <c r="AA124" s="112">
        <f t="shared" si="177"/>
        <v>59.268722620800006</v>
      </c>
      <c r="AB124" s="112">
        <f t="shared" si="177"/>
        <v>64.988154353707202</v>
      </c>
      <c r="AC124" s="112">
        <f t="shared" si="177"/>
        <v>67.236744494345473</v>
      </c>
      <c r="AD124" s="112">
        <f t="shared" si="177"/>
        <v>69.079031293490544</v>
      </c>
      <c r="AE124" s="112">
        <f t="shared" si="177"/>
        <v>70.792191269569102</v>
      </c>
      <c r="AF124" s="112">
        <f t="shared" si="177"/>
        <v>72.561996051308327</v>
      </c>
      <c r="AG124" s="112">
        <f t="shared" si="177"/>
        <v>74.448607948642348</v>
      </c>
      <c r="AH124" s="112">
        <f t="shared" si="170"/>
        <v>76.012028715563829</v>
      </c>
      <c r="AI124" s="112">
        <f t="shared" si="171"/>
        <v>77.532269289875103</v>
      </c>
      <c r="AJ124" s="112">
        <f t="shared" si="172"/>
        <v>79.082914675672612</v>
      </c>
      <c r="AK124" s="112">
        <f t="shared" si="173"/>
        <v>80.664572969186068</v>
      </c>
    </row>
    <row r="125" spans="1:37" ht="15.75" x14ac:dyDescent="0.25">
      <c r="A125" s="142" t="s">
        <v>235</v>
      </c>
      <c r="B125" s="80">
        <v>15</v>
      </c>
      <c r="C125" s="70">
        <f>Parameters!$D$17</f>
        <v>0.26</v>
      </c>
      <c r="D125" s="80"/>
      <c r="E125" s="70"/>
      <c r="F125" s="80"/>
      <c r="G125" s="70"/>
      <c r="H125" s="80">
        <v>180</v>
      </c>
      <c r="I125" s="70">
        <f>Parameters!$D$23</f>
        <v>0.28999999999999998</v>
      </c>
      <c r="J125" s="80">
        <v>120</v>
      </c>
      <c r="K125" s="70">
        <f>Parameters!$D$25</f>
        <v>0.28999999999999998</v>
      </c>
      <c r="L125" s="80">
        <v>180</v>
      </c>
      <c r="M125" s="70">
        <f>Parameters!$D$27</f>
        <v>0.28999999999999998</v>
      </c>
      <c r="N125" s="80"/>
      <c r="O125" s="70"/>
      <c r="P125" s="79">
        <v>131.47</v>
      </c>
      <c r="Q125" s="80"/>
      <c r="R125" s="79"/>
      <c r="S125" s="78"/>
      <c r="T125" s="83"/>
      <c r="U125" s="75"/>
      <c r="V125" s="67"/>
      <c r="W125" s="74">
        <f t="shared" si="167"/>
        <v>302.02700000000004</v>
      </c>
      <c r="X125" s="112">
        <f t="shared" si="168"/>
        <v>302.02700000000004</v>
      </c>
      <c r="Y125" s="112">
        <f t="shared" ref="Y125:AG125" si="178">X125*(1+X$3)</f>
        <v>302.78206750000004</v>
      </c>
      <c r="Z125" s="112">
        <f t="shared" si="178"/>
        <v>298.99729165625007</v>
      </c>
      <c r="AA125" s="112">
        <f t="shared" si="178"/>
        <v>302.70485807278754</v>
      </c>
      <c r="AB125" s="112">
        <f t="shared" si="178"/>
        <v>331.91587687681152</v>
      </c>
      <c r="AC125" s="112">
        <f t="shared" si="178"/>
        <v>343.4001662167492</v>
      </c>
      <c r="AD125" s="112">
        <f t="shared" si="178"/>
        <v>352.80933077108818</v>
      </c>
      <c r="AE125" s="112">
        <f t="shared" si="178"/>
        <v>361.55900217421117</v>
      </c>
      <c r="AF125" s="112">
        <f t="shared" si="178"/>
        <v>370.59797722856644</v>
      </c>
      <c r="AG125" s="112">
        <f t="shared" si="178"/>
        <v>380.23352463650917</v>
      </c>
      <c r="AH125" s="112">
        <f t="shared" si="170"/>
        <v>388.21842865387583</v>
      </c>
      <c r="AI125" s="112">
        <f t="shared" si="171"/>
        <v>395.98279722695338</v>
      </c>
      <c r="AJ125" s="112">
        <f t="shared" si="172"/>
        <v>403.90245317149248</v>
      </c>
      <c r="AK125" s="112">
        <f t="shared" si="173"/>
        <v>411.98050223492231</v>
      </c>
    </row>
    <row r="126" spans="1:37" ht="15.75" x14ac:dyDescent="0.25">
      <c r="A126" s="142" t="s">
        <v>226</v>
      </c>
      <c r="B126" s="80">
        <v>360</v>
      </c>
      <c r="C126" s="70">
        <f>Parameters!$D$17</f>
        <v>0.26</v>
      </c>
      <c r="D126" s="80">
        <v>180</v>
      </c>
      <c r="E126" s="70">
        <f>Parameters!$D$19</f>
        <v>0.31</v>
      </c>
      <c r="F126" s="80">
        <v>420</v>
      </c>
      <c r="G126" s="70">
        <f>Parameters!$D$21</f>
        <v>0.33</v>
      </c>
      <c r="H126" s="80"/>
      <c r="I126" s="70"/>
      <c r="J126" s="80"/>
      <c r="K126" s="70"/>
      <c r="L126" s="80"/>
      <c r="M126" s="70"/>
      <c r="N126" s="80"/>
      <c r="O126" s="70"/>
      <c r="P126" s="79"/>
      <c r="Q126" s="80"/>
      <c r="R126" s="79">
        <v>2285.4</v>
      </c>
      <c r="S126" s="78"/>
      <c r="T126" s="83"/>
      <c r="U126" s="75"/>
      <c r="V126" s="67"/>
      <c r="W126" s="74">
        <f t="shared" si="167"/>
        <v>2830.7400000000002</v>
      </c>
      <c r="X126" s="112">
        <f t="shared" si="168"/>
        <v>2830.7400000000002</v>
      </c>
      <c r="Y126" s="112">
        <f t="shared" ref="Y126:AG126" si="179">X126*(1+X$3)</f>
        <v>2837.8168500000002</v>
      </c>
      <c r="Z126" s="112">
        <f t="shared" si="179"/>
        <v>2802.3441393750004</v>
      </c>
      <c r="AA126" s="112">
        <f t="shared" si="179"/>
        <v>2837.0932067032504</v>
      </c>
      <c r="AB126" s="112">
        <f t="shared" si="179"/>
        <v>3110.8727011501142</v>
      </c>
      <c r="AC126" s="112">
        <f t="shared" si="179"/>
        <v>3218.5088966099079</v>
      </c>
      <c r="AD126" s="112">
        <f t="shared" si="179"/>
        <v>3306.6960403770195</v>
      </c>
      <c r="AE126" s="112">
        <f t="shared" si="179"/>
        <v>3388.7021021783694</v>
      </c>
      <c r="AF126" s="112">
        <f t="shared" si="179"/>
        <v>3473.4196547328283</v>
      </c>
      <c r="AG126" s="112">
        <f t="shared" si="179"/>
        <v>3563.7285657558818</v>
      </c>
      <c r="AH126" s="112">
        <f t="shared" si="170"/>
        <v>3638.5668656367552</v>
      </c>
      <c r="AI126" s="112">
        <f t="shared" si="171"/>
        <v>3711.3382029494906</v>
      </c>
      <c r="AJ126" s="112">
        <f t="shared" si="172"/>
        <v>3785.5649670084804</v>
      </c>
      <c r="AK126" s="112">
        <f t="shared" si="173"/>
        <v>3861.2762663486501</v>
      </c>
    </row>
    <row r="127" spans="1:37" ht="15.75" x14ac:dyDescent="0.25">
      <c r="A127" s="142" t="s">
        <v>234</v>
      </c>
      <c r="B127" s="80">
        <v>60</v>
      </c>
      <c r="C127" s="70">
        <f>Parameters!$D$17</f>
        <v>0.26</v>
      </c>
      <c r="D127" s="80"/>
      <c r="E127" s="70"/>
      <c r="F127" s="80"/>
      <c r="G127" s="70"/>
      <c r="H127" s="80">
        <v>120</v>
      </c>
      <c r="I127" s="70">
        <f>Parameters!$D$23</f>
        <v>0.28999999999999998</v>
      </c>
      <c r="J127" s="80">
        <v>300</v>
      </c>
      <c r="K127" s="70">
        <f>Parameters!$D$25</f>
        <v>0.28999999999999998</v>
      </c>
      <c r="L127" s="80"/>
      <c r="M127" s="70"/>
      <c r="N127" s="80"/>
      <c r="O127" s="70"/>
      <c r="P127" s="79">
        <v>35</v>
      </c>
      <c r="Q127" s="80"/>
      <c r="R127" s="79"/>
      <c r="S127" s="78"/>
      <c r="T127" s="83"/>
      <c r="U127" s="75"/>
      <c r="V127" s="67"/>
      <c r="W127" s="74">
        <f t="shared" si="167"/>
        <v>189.64000000000001</v>
      </c>
      <c r="X127" s="112">
        <f t="shared" si="168"/>
        <v>189.64000000000001</v>
      </c>
      <c r="Y127" s="112">
        <f t="shared" ref="Y127:AG127" si="180">X127*(1+X$3)</f>
        <v>190.11410000000001</v>
      </c>
      <c r="Z127" s="112">
        <f t="shared" si="180"/>
        <v>187.73767375000003</v>
      </c>
      <c r="AA127" s="112">
        <f t="shared" si="180"/>
        <v>190.06562090450001</v>
      </c>
      <c r="AB127" s="112">
        <f t="shared" si="180"/>
        <v>208.40695332178427</v>
      </c>
      <c r="AC127" s="112">
        <f t="shared" si="180"/>
        <v>215.617833906718</v>
      </c>
      <c r="AD127" s="112">
        <f t="shared" si="180"/>
        <v>221.5257625557621</v>
      </c>
      <c r="AE127" s="112">
        <f t="shared" si="180"/>
        <v>227.01960146714498</v>
      </c>
      <c r="AF127" s="112">
        <f t="shared" si="180"/>
        <v>232.69509150382359</v>
      </c>
      <c r="AG127" s="112">
        <f t="shared" si="180"/>
        <v>238.74516388292301</v>
      </c>
      <c r="AH127" s="112">
        <f t="shared" si="170"/>
        <v>243.75881232446437</v>
      </c>
      <c r="AI127" s="112">
        <f t="shared" si="171"/>
        <v>248.63398857095368</v>
      </c>
      <c r="AJ127" s="112">
        <f t="shared" si="172"/>
        <v>253.60666834237276</v>
      </c>
      <c r="AK127" s="112">
        <f t="shared" si="173"/>
        <v>258.67880170922024</v>
      </c>
    </row>
    <row r="128" spans="1:37" ht="15.75" x14ac:dyDescent="0.25">
      <c r="A128" s="142" t="s">
        <v>233</v>
      </c>
      <c r="B128" s="80">
        <v>60</v>
      </c>
      <c r="C128" s="70">
        <f>Parameters!$D$17</f>
        <v>0.26</v>
      </c>
      <c r="D128" s="80"/>
      <c r="E128" s="70"/>
      <c r="F128" s="80"/>
      <c r="G128" s="70"/>
      <c r="H128" s="80">
        <v>120</v>
      </c>
      <c r="I128" s="70">
        <f>Parameters!$D$23</f>
        <v>0.28999999999999998</v>
      </c>
      <c r="J128" s="80">
        <v>480</v>
      </c>
      <c r="K128" s="70">
        <f>Parameters!$D$25</f>
        <v>0.28999999999999998</v>
      </c>
      <c r="L128" s="80"/>
      <c r="M128" s="70"/>
      <c r="N128" s="80"/>
      <c r="O128" s="70"/>
      <c r="P128" s="79">
        <v>35</v>
      </c>
      <c r="Q128" s="80"/>
      <c r="R128" s="79"/>
      <c r="S128" s="78"/>
      <c r="T128" s="83"/>
      <c r="U128" s="75"/>
      <c r="V128" s="67"/>
      <c r="W128" s="74">
        <f t="shared" si="167"/>
        <v>247.06</v>
      </c>
      <c r="X128" s="112">
        <f t="shared" si="168"/>
        <v>247.06</v>
      </c>
      <c r="Y128" s="112">
        <f t="shared" ref="Y128:AG128" si="181">X128*(1+X$3)</f>
        <v>247.67765</v>
      </c>
      <c r="Z128" s="112">
        <f t="shared" si="181"/>
        <v>244.58167937500002</v>
      </c>
      <c r="AA128" s="112">
        <f t="shared" si="181"/>
        <v>247.61449219925001</v>
      </c>
      <c r="AB128" s="112">
        <f t="shared" si="181"/>
        <v>271.50929069647765</v>
      </c>
      <c r="AC128" s="112">
        <f t="shared" si="181"/>
        <v>280.90351215457576</v>
      </c>
      <c r="AD128" s="112">
        <f t="shared" si="181"/>
        <v>288.60026838761115</v>
      </c>
      <c r="AE128" s="112">
        <f t="shared" si="181"/>
        <v>295.75755504362388</v>
      </c>
      <c r="AF128" s="112">
        <f t="shared" si="181"/>
        <v>303.15149391971443</v>
      </c>
      <c r="AG128" s="112">
        <f t="shared" si="181"/>
        <v>311.03343276162701</v>
      </c>
      <c r="AH128" s="112">
        <f t="shared" si="170"/>
        <v>317.56513484962113</v>
      </c>
      <c r="AI128" s="112">
        <f t="shared" si="171"/>
        <v>323.91643754661357</v>
      </c>
      <c r="AJ128" s="112">
        <f t="shared" si="172"/>
        <v>330.39476629754586</v>
      </c>
      <c r="AK128" s="112">
        <f t="shared" si="173"/>
        <v>337.00266162349681</v>
      </c>
    </row>
    <row r="129" spans="1:37" ht="15.75" x14ac:dyDescent="0.25">
      <c r="A129" s="144" t="s">
        <v>232</v>
      </c>
      <c r="B129" s="72"/>
      <c r="C129" s="73"/>
      <c r="D129" s="72"/>
      <c r="E129" s="73"/>
      <c r="F129" s="72"/>
      <c r="G129" s="73"/>
      <c r="H129" s="72"/>
      <c r="I129" s="73"/>
      <c r="J129" s="72"/>
      <c r="K129" s="73"/>
      <c r="L129" s="72"/>
      <c r="M129" s="73"/>
      <c r="N129" s="72"/>
      <c r="O129" s="73"/>
      <c r="P129" s="73"/>
      <c r="Q129" s="72"/>
      <c r="R129" s="72"/>
      <c r="S129" s="73"/>
      <c r="T129" s="72"/>
      <c r="U129" s="72"/>
      <c r="V129" s="72"/>
      <c r="W129" s="71"/>
      <c r="X129" s="121"/>
      <c r="Y129" s="71"/>
      <c r="Z129" s="71"/>
      <c r="AA129" s="71"/>
      <c r="AB129" s="71"/>
      <c r="AC129" s="71"/>
      <c r="AD129" s="71"/>
      <c r="AE129" s="71"/>
      <c r="AF129" s="71"/>
      <c r="AG129" s="71"/>
      <c r="AH129" s="71"/>
      <c r="AI129" s="71"/>
      <c r="AJ129" s="71"/>
      <c r="AK129" s="71"/>
    </row>
    <row r="130" spans="1:37" ht="15.75" x14ac:dyDescent="0.25">
      <c r="A130" s="142" t="s">
        <v>231</v>
      </c>
      <c r="B130" s="80">
        <v>9</v>
      </c>
      <c r="C130" s="70">
        <f>Parameters!$D$17</f>
        <v>0.26</v>
      </c>
      <c r="D130" s="80"/>
      <c r="E130" s="70"/>
      <c r="F130" s="80">
        <v>39</v>
      </c>
      <c r="G130" s="70">
        <f>Parameters!$D$21</f>
        <v>0.33</v>
      </c>
      <c r="H130" s="80"/>
      <c r="I130" s="70"/>
      <c r="J130" s="80"/>
      <c r="K130" s="70"/>
      <c r="L130" s="80"/>
      <c r="M130" s="70"/>
      <c r="N130" s="80"/>
      <c r="O130" s="70"/>
      <c r="P130" s="79"/>
      <c r="Q130" s="80"/>
      <c r="R130" s="79"/>
      <c r="S130" s="78"/>
      <c r="T130" s="83"/>
      <c r="U130" s="75"/>
      <c r="V130" s="67"/>
      <c r="W130" s="74">
        <f t="shared" ref="W130:W137" si="182">IF((B130*C130+D130*E130+F130*G130+H130*I130+J130*K130+L130*M130+N130*O130+P130+Q130*R130)=0,"",
                          ((B130*C130+D130*E130+F130*G130+H130*I130+J130*K130+L130*M130+N130*O130)*IF(U130&gt;0,U130,1)+P130+IF(Q130=0,1,Q130)*R130)*(1+Overhead_Common)*IF(V130&gt;0,V130,1))</f>
        <v>16.731000000000002</v>
      </c>
      <c r="X130" s="112">
        <f t="shared" ref="X130:X137" si="183">W130</f>
        <v>16.731000000000002</v>
      </c>
      <c r="Y130" s="112">
        <f t="shared" ref="Y130:AG130" si="184">X130*(1+X$3)</f>
        <v>16.772827500000002</v>
      </c>
      <c r="Z130" s="112">
        <f t="shared" si="184"/>
        <v>16.563167156250003</v>
      </c>
      <c r="AA130" s="112">
        <f t="shared" si="184"/>
        <v>16.768550428987503</v>
      </c>
      <c r="AB130" s="112">
        <f t="shared" si="184"/>
        <v>18.386715545384796</v>
      </c>
      <c r="AC130" s="112">
        <f t="shared" si="184"/>
        <v>19.022895903255108</v>
      </c>
      <c r="AD130" s="112">
        <f t="shared" si="184"/>
        <v>19.544123251004301</v>
      </c>
      <c r="AE130" s="112">
        <f t="shared" si="184"/>
        <v>20.028817507629206</v>
      </c>
      <c r="AF130" s="112">
        <f t="shared" si="184"/>
        <v>20.529537945319934</v>
      </c>
      <c r="AG130" s="112">
        <f t="shared" si="184"/>
        <v>21.063305931898253</v>
      </c>
      <c r="AH130" s="112">
        <f t="shared" ref="AH130:AH137" si="185">AG130*(1+AG$3)</f>
        <v>21.505635356468115</v>
      </c>
      <c r="AI130" s="112">
        <f t="shared" ref="AI130:AI137" si="186">AH130*(1+AH$3)</f>
        <v>21.93574806359748</v>
      </c>
      <c r="AJ130" s="112">
        <f t="shared" ref="AJ130:AJ137" si="187">AI130*(1+AI$3)</f>
        <v>22.374463024869428</v>
      </c>
      <c r="AK130" s="112">
        <f t="shared" ref="AK130:AK137" si="188">AJ130*(1+AJ$3)</f>
        <v>22.821952285366816</v>
      </c>
    </row>
    <row r="131" spans="1:37" ht="15.75" x14ac:dyDescent="0.25">
      <c r="A131" s="142" t="s">
        <v>230</v>
      </c>
      <c r="B131" s="80">
        <v>30</v>
      </c>
      <c r="C131" s="70">
        <f>Parameters!$D$17</f>
        <v>0.26</v>
      </c>
      <c r="D131" s="80">
        <v>90</v>
      </c>
      <c r="E131" s="70">
        <f>Parameters!$D$19</f>
        <v>0.31</v>
      </c>
      <c r="F131" s="80">
        <v>135</v>
      </c>
      <c r="G131" s="70">
        <f>Parameters!$D$21</f>
        <v>0.33</v>
      </c>
      <c r="H131" s="80">
        <v>30</v>
      </c>
      <c r="I131" s="70">
        <f>Parameters!$D$23</f>
        <v>0.28999999999999998</v>
      </c>
      <c r="J131" s="80"/>
      <c r="K131" s="70"/>
      <c r="L131" s="80"/>
      <c r="M131" s="70"/>
      <c r="N131" s="80"/>
      <c r="O131" s="70"/>
      <c r="P131" s="79"/>
      <c r="Q131" s="80"/>
      <c r="R131" s="79"/>
      <c r="S131" s="78"/>
      <c r="T131" s="83"/>
      <c r="U131" s="75"/>
      <c r="V131" s="67"/>
      <c r="W131" s="74">
        <f t="shared" si="182"/>
        <v>97.845000000000013</v>
      </c>
      <c r="X131" s="112">
        <f t="shared" si="183"/>
        <v>97.845000000000013</v>
      </c>
      <c r="Y131" s="112">
        <f t="shared" ref="Y131:AG131" si="189">X131*(1+X$3)</f>
        <v>98.089612500000001</v>
      </c>
      <c r="Z131" s="112">
        <f t="shared" si="189"/>
        <v>96.863492343750011</v>
      </c>
      <c r="AA131" s="112">
        <f t="shared" si="189"/>
        <v>98.064599648812504</v>
      </c>
      <c r="AB131" s="112">
        <f t="shared" si="189"/>
        <v>107.52783351492292</v>
      </c>
      <c r="AC131" s="112">
        <f t="shared" si="189"/>
        <v>111.24829655453925</v>
      </c>
      <c r="AD131" s="112">
        <f t="shared" si="189"/>
        <v>114.29649988013364</v>
      </c>
      <c r="AE131" s="112">
        <f t="shared" si="189"/>
        <v>117.13105307716094</v>
      </c>
      <c r="AF131" s="112">
        <f t="shared" si="189"/>
        <v>120.05932940408995</v>
      </c>
      <c r="AG131" s="112">
        <f t="shared" si="189"/>
        <v>123.18087196859629</v>
      </c>
      <c r="AH131" s="112">
        <f t="shared" si="185"/>
        <v>125.76767027993681</v>
      </c>
      <c r="AI131" s="112">
        <f t="shared" si="186"/>
        <v>128.28302368553554</v>
      </c>
      <c r="AJ131" s="112">
        <f t="shared" si="187"/>
        <v>130.84868415924626</v>
      </c>
      <c r="AK131" s="112">
        <f t="shared" si="188"/>
        <v>133.4656578424312</v>
      </c>
    </row>
    <row r="132" spans="1:37" ht="15.75" x14ac:dyDescent="0.25">
      <c r="A132" s="142" t="s">
        <v>229</v>
      </c>
      <c r="B132" s="80">
        <v>30</v>
      </c>
      <c r="C132" s="70">
        <f>Parameters!$D$17</f>
        <v>0.26</v>
      </c>
      <c r="D132" s="80">
        <v>180</v>
      </c>
      <c r="E132" s="70">
        <f>Parameters!$D$19</f>
        <v>0.31</v>
      </c>
      <c r="F132" s="80"/>
      <c r="G132" s="70"/>
      <c r="H132" s="80">
        <v>36</v>
      </c>
      <c r="I132" s="70">
        <f>Parameters!$D$23</f>
        <v>0.28999999999999998</v>
      </c>
      <c r="J132" s="80"/>
      <c r="K132" s="70"/>
      <c r="L132" s="80"/>
      <c r="M132" s="70"/>
      <c r="N132" s="80"/>
      <c r="O132" s="70"/>
      <c r="P132" s="79"/>
      <c r="Q132" s="80"/>
      <c r="R132" s="79"/>
      <c r="S132" s="78"/>
      <c r="T132" s="83"/>
      <c r="U132" s="75"/>
      <c r="V132" s="67"/>
      <c r="W132" s="74">
        <f t="shared" si="182"/>
        <v>81.444000000000003</v>
      </c>
      <c r="X132" s="112">
        <f t="shared" si="183"/>
        <v>81.444000000000003</v>
      </c>
      <c r="Y132" s="112">
        <f t="shared" ref="Y132:AG132" si="190">X132*(1+X$3)</f>
        <v>81.64761</v>
      </c>
      <c r="Z132" s="112">
        <f t="shared" si="190"/>
        <v>80.627014875</v>
      </c>
      <c r="AA132" s="112">
        <f t="shared" si="190"/>
        <v>81.62678985945</v>
      </c>
      <c r="AB132" s="112">
        <f t="shared" si="190"/>
        <v>89.503775080886925</v>
      </c>
      <c r="AC132" s="112">
        <f t="shared" si="190"/>
        <v>92.600605698685612</v>
      </c>
      <c r="AD132" s="112">
        <f t="shared" si="190"/>
        <v>95.137862294829603</v>
      </c>
      <c r="AE132" s="112">
        <f t="shared" si="190"/>
        <v>97.497281279741372</v>
      </c>
      <c r="AF132" s="112">
        <f t="shared" si="190"/>
        <v>99.934713311734896</v>
      </c>
      <c r="AG132" s="112">
        <f t="shared" si="190"/>
        <v>102.53301585784</v>
      </c>
      <c r="AH132" s="112">
        <f t="shared" si="185"/>
        <v>104.68620919085463</v>
      </c>
      <c r="AI132" s="112">
        <f t="shared" si="186"/>
        <v>106.77993337467171</v>
      </c>
      <c r="AJ132" s="112">
        <f t="shared" si="187"/>
        <v>108.91553204216515</v>
      </c>
      <c r="AK132" s="112">
        <f t="shared" si="188"/>
        <v>111.09384268300846</v>
      </c>
    </row>
    <row r="133" spans="1:37" ht="15.75" x14ac:dyDescent="0.25">
      <c r="A133" s="142" t="s">
        <v>228</v>
      </c>
      <c r="B133" s="80">
        <v>30</v>
      </c>
      <c r="C133" s="70">
        <f>Parameters!$D$17</f>
        <v>0.26</v>
      </c>
      <c r="D133" s="80"/>
      <c r="E133" s="70"/>
      <c r="F133" s="80"/>
      <c r="G133" s="70"/>
      <c r="H133" s="80">
        <v>30</v>
      </c>
      <c r="I133" s="70">
        <f>Parameters!$D$23</f>
        <v>0.28999999999999998</v>
      </c>
      <c r="J133" s="80">
        <v>30</v>
      </c>
      <c r="K133" s="70">
        <f>Parameters!$D$25</f>
        <v>0.28999999999999998</v>
      </c>
      <c r="L133" s="80"/>
      <c r="M133" s="70"/>
      <c r="N133" s="80"/>
      <c r="O133" s="70"/>
      <c r="P133" s="79">
        <v>22</v>
      </c>
      <c r="Q133" s="80"/>
      <c r="R133" s="79"/>
      <c r="S133" s="78"/>
      <c r="T133" s="83"/>
      <c r="U133" s="75"/>
      <c r="V133" s="67"/>
      <c r="W133" s="74">
        <f t="shared" si="182"/>
        <v>51.920000000000009</v>
      </c>
      <c r="X133" s="112">
        <f t="shared" si="183"/>
        <v>51.920000000000009</v>
      </c>
      <c r="Y133" s="112">
        <f t="shared" ref="Y133:AG133" si="191">X133*(1+X$3)</f>
        <v>52.049800000000005</v>
      </c>
      <c r="Z133" s="112">
        <f t="shared" si="191"/>
        <v>51.399177500000008</v>
      </c>
      <c r="AA133" s="112">
        <f t="shared" si="191"/>
        <v>52.036527301000007</v>
      </c>
      <c r="AB133" s="112">
        <f t="shared" si="191"/>
        <v>57.058052185546508</v>
      </c>
      <c r="AC133" s="112">
        <f t="shared" si="191"/>
        <v>59.032260791166415</v>
      </c>
      <c r="AD133" s="112">
        <f t="shared" si="191"/>
        <v>60.649744736844383</v>
      </c>
      <c r="AE133" s="112">
        <f t="shared" si="191"/>
        <v>62.153858406318122</v>
      </c>
      <c r="AF133" s="112">
        <f t="shared" si="191"/>
        <v>63.707704866476071</v>
      </c>
      <c r="AG133" s="112">
        <f t="shared" si="191"/>
        <v>65.364105193004448</v>
      </c>
      <c r="AH133" s="112">
        <f t="shared" si="185"/>
        <v>66.736751402057536</v>
      </c>
      <c r="AI133" s="112">
        <f t="shared" si="186"/>
        <v>68.071486430098687</v>
      </c>
      <c r="AJ133" s="112">
        <f t="shared" si="187"/>
        <v>69.432916158700664</v>
      </c>
      <c r="AK133" s="112">
        <f t="shared" si="188"/>
        <v>70.821574481874677</v>
      </c>
    </row>
    <row r="134" spans="1:37" ht="15.75" x14ac:dyDescent="0.25">
      <c r="A134" s="142" t="s">
        <v>227</v>
      </c>
      <c r="B134" s="80">
        <v>6</v>
      </c>
      <c r="C134" s="70">
        <f>Parameters!$D$17</f>
        <v>0.26</v>
      </c>
      <c r="D134" s="80"/>
      <c r="E134" s="70"/>
      <c r="F134" s="80"/>
      <c r="G134" s="70"/>
      <c r="H134" s="80">
        <v>150</v>
      </c>
      <c r="I134" s="70">
        <f>Parameters!$D$23</f>
        <v>0.28999999999999998</v>
      </c>
      <c r="J134" s="80">
        <v>15</v>
      </c>
      <c r="K134" s="70">
        <f>Parameters!$D$25</f>
        <v>0.28999999999999998</v>
      </c>
      <c r="L134" s="80">
        <v>15</v>
      </c>
      <c r="M134" s="70">
        <f>Parameters!$D$27</f>
        <v>0.28999999999999998</v>
      </c>
      <c r="N134" s="80"/>
      <c r="O134" s="70"/>
      <c r="P134" s="79"/>
      <c r="Q134" s="80"/>
      <c r="R134" s="79"/>
      <c r="S134" s="78"/>
      <c r="T134" s="83"/>
      <c r="U134" s="75"/>
      <c r="V134" s="67"/>
      <c r="W134" s="74">
        <f t="shared" si="182"/>
        <v>59.13600000000001</v>
      </c>
      <c r="X134" s="112">
        <f t="shared" si="183"/>
        <v>59.13600000000001</v>
      </c>
      <c r="Y134" s="112">
        <f t="shared" ref="Y134:AG134" si="192">X134*(1+X$3)</f>
        <v>59.283840000000005</v>
      </c>
      <c r="Z134" s="112">
        <f t="shared" si="192"/>
        <v>58.542792000000006</v>
      </c>
      <c r="AA134" s="112">
        <f t="shared" si="192"/>
        <v>59.268722620800006</v>
      </c>
      <c r="AB134" s="112">
        <f t="shared" si="192"/>
        <v>64.988154353707202</v>
      </c>
      <c r="AC134" s="112">
        <f t="shared" si="192"/>
        <v>67.236744494345473</v>
      </c>
      <c r="AD134" s="112">
        <f t="shared" si="192"/>
        <v>69.079031293490544</v>
      </c>
      <c r="AE134" s="112">
        <f t="shared" si="192"/>
        <v>70.792191269569102</v>
      </c>
      <c r="AF134" s="112">
        <f t="shared" si="192"/>
        <v>72.561996051308327</v>
      </c>
      <c r="AG134" s="112">
        <f t="shared" si="192"/>
        <v>74.448607948642348</v>
      </c>
      <c r="AH134" s="112">
        <f t="shared" si="185"/>
        <v>76.012028715563829</v>
      </c>
      <c r="AI134" s="112">
        <f t="shared" si="186"/>
        <v>77.532269289875103</v>
      </c>
      <c r="AJ134" s="112">
        <f t="shared" si="187"/>
        <v>79.082914675672612</v>
      </c>
      <c r="AK134" s="112">
        <f t="shared" si="188"/>
        <v>80.664572969186068</v>
      </c>
    </row>
    <row r="135" spans="1:37" ht="15.75" x14ac:dyDescent="0.25">
      <c r="A135" s="142" t="s">
        <v>226</v>
      </c>
      <c r="B135" s="80">
        <v>360</v>
      </c>
      <c r="C135" s="70">
        <f>Parameters!$D$17</f>
        <v>0.26</v>
      </c>
      <c r="D135" s="80">
        <v>180</v>
      </c>
      <c r="E135" s="70">
        <f>Parameters!$D$19</f>
        <v>0.31</v>
      </c>
      <c r="F135" s="80">
        <v>420</v>
      </c>
      <c r="G135" s="70">
        <f>Parameters!$D$21</f>
        <v>0.33</v>
      </c>
      <c r="H135" s="80"/>
      <c r="I135" s="70"/>
      <c r="J135" s="80"/>
      <c r="K135" s="70"/>
      <c r="L135" s="80"/>
      <c r="M135" s="70"/>
      <c r="N135" s="80"/>
      <c r="O135" s="70"/>
      <c r="P135" s="79"/>
      <c r="Q135" s="80"/>
      <c r="R135" s="79">
        <v>2285.4</v>
      </c>
      <c r="S135" s="78"/>
      <c r="T135" s="83"/>
      <c r="U135" s="75"/>
      <c r="V135" s="67"/>
      <c r="W135" s="74">
        <f t="shared" si="182"/>
        <v>2830.7400000000002</v>
      </c>
      <c r="X135" s="112">
        <f t="shared" si="183"/>
        <v>2830.7400000000002</v>
      </c>
      <c r="Y135" s="112">
        <f t="shared" ref="Y135:AG135" si="193">X135*(1+X$3)</f>
        <v>2837.8168500000002</v>
      </c>
      <c r="Z135" s="112">
        <f t="shared" si="193"/>
        <v>2802.3441393750004</v>
      </c>
      <c r="AA135" s="112">
        <f t="shared" si="193"/>
        <v>2837.0932067032504</v>
      </c>
      <c r="AB135" s="112">
        <f t="shared" si="193"/>
        <v>3110.8727011501142</v>
      </c>
      <c r="AC135" s="112">
        <f t="shared" si="193"/>
        <v>3218.5088966099079</v>
      </c>
      <c r="AD135" s="112">
        <f t="shared" si="193"/>
        <v>3306.6960403770195</v>
      </c>
      <c r="AE135" s="112">
        <f t="shared" si="193"/>
        <v>3388.7021021783694</v>
      </c>
      <c r="AF135" s="112">
        <f t="shared" si="193"/>
        <v>3473.4196547328283</v>
      </c>
      <c r="AG135" s="112">
        <f t="shared" si="193"/>
        <v>3563.7285657558818</v>
      </c>
      <c r="AH135" s="112">
        <f t="shared" si="185"/>
        <v>3638.5668656367552</v>
      </c>
      <c r="AI135" s="112">
        <f t="shared" si="186"/>
        <v>3711.3382029494906</v>
      </c>
      <c r="AJ135" s="112">
        <f t="shared" si="187"/>
        <v>3785.5649670084804</v>
      </c>
      <c r="AK135" s="112">
        <f t="shared" si="188"/>
        <v>3861.2762663486501</v>
      </c>
    </row>
    <row r="136" spans="1:37" ht="15.75" x14ac:dyDescent="0.25">
      <c r="A136" s="142" t="s">
        <v>225</v>
      </c>
      <c r="B136" s="80">
        <v>300</v>
      </c>
      <c r="C136" s="70">
        <f>Parameters!$D$17</f>
        <v>0.26</v>
      </c>
      <c r="D136" s="80"/>
      <c r="E136" s="70"/>
      <c r="F136" s="80">
        <v>240</v>
      </c>
      <c r="G136" s="70">
        <f>Parameters!$D$21</f>
        <v>0.33</v>
      </c>
      <c r="H136" s="80"/>
      <c r="I136" s="70"/>
      <c r="J136" s="80">
        <v>540</v>
      </c>
      <c r="K136" s="70">
        <f>Parameters!$D$25</f>
        <v>0.28999999999999998</v>
      </c>
      <c r="L136" s="80"/>
      <c r="M136" s="70"/>
      <c r="N136" s="80"/>
      <c r="O136" s="70"/>
      <c r="P136" s="79"/>
      <c r="Q136" s="80"/>
      <c r="R136" s="79">
        <v>1260</v>
      </c>
      <c r="S136" s="78"/>
      <c r="T136" s="83"/>
      <c r="U136" s="75"/>
      <c r="V136" s="67"/>
      <c r="W136" s="74">
        <f t="shared" si="182"/>
        <v>1731.18</v>
      </c>
      <c r="X136" s="112">
        <f t="shared" si="183"/>
        <v>1731.18</v>
      </c>
      <c r="Y136" s="112">
        <f t="shared" ref="Y136:AG136" si="194">X136*(1+X$3)</f>
        <v>1735.5079499999999</v>
      </c>
      <c r="Z136" s="112">
        <f t="shared" si="194"/>
        <v>1713.814100625</v>
      </c>
      <c r="AA136" s="112">
        <f t="shared" si="194"/>
        <v>1735.06539547275</v>
      </c>
      <c r="AB136" s="112">
        <f t="shared" si="194"/>
        <v>1902.4992061358703</v>
      </c>
      <c r="AC136" s="112">
        <f t="shared" si="194"/>
        <v>1968.3256786681713</v>
      </c>
      <c r="AD136" s="112">
        <f t="shared" si="194"/>
        <v>2022.2578022636794</v>
      </c>
      <c r="AE136" s="112">
        <f t="shared" si="194"/>
        <v>2072.4097957598187</v>
      </c>
      <c r="AF136" s="112">
        <f t="shared" si="194"/>
        <v>2124.2200406538141</v>
      </c>
      <c r="AG136" s="112">
        <f t="shared" si="194"/>
        <v>2179.4497617108132</v>
      </c>
      <c r="AH136" s="112">
        <f t="shared" si="185"/>
        <v>2225.2182067067401</v>
      </c>
      <c r="AI136" s="112">
        <f t="shared" si="186"/>
        <v>2269.7225708408751</v>
      </c>
      <c r="AJ136" s="112">
        <f t="shared" si="187"/>
        <v>2315.1170222576925</v>
      </c>
      <c r="AK136" s="112">
        <f t="shared" si="188"/>
        <v>2361.4193627028462</v>
      </c>
    </row>
    <row r="137" spans="1:37" ht="15.75" x14ac:dyDescent="0.25">
      <c r="A137" s="142" t="s">
        <v>224</v>
      </c>
      <c r="B137" s="86"/>
      <c r="C137" s="70"/>
      <c r="D137" s="86">
        <v>180</v>
      </c>
      <c r="E137" s="70">
        <f>Parameters!$D$19</f>
        <v>0.31</v>
      </c>
      <c r="F137" s="86">
        <v>120</v>
      </c>
      <c r="G137" s="70">
        <f>Parameters!$D$21</f>
        <v>0.33</v>
      </c>
      <c r="H137" s="86"/>
      <c r="I137" s="70"/>
      <c r="J137" s="86"/>
      <c r="K137" s="70"/>
      <c r="L137" s="86"/>
      <c r="M137" s="70"/>
      <c r="N137" s="86"/>
      <c r="O137" s="70"/>
      <c r="P137" s="70"/>
      <c r="Q137" s="86"/>
      <c r="R137" s="70"/>
      <c r="S137" s="86"/>
      <c r="T137" s="83"/>
      <c r="U137" s="75"/>
      <c r="V137" s="67"/>
      <c r="W137" s="74">
        <f t="shared" si="182"/>
        <v>104.94000000000001</v>
      </c>
      <c r="X137" s="112">
        <f t="shared" si="183"/>
        <v>104.94000000000001</v>
      </c>
      <c r="Y137" s="112">
        <f t="shared" ref="Y137:AG137" si="195">X137*(1+X$3)</f>
        <v>105.20235000000001</v>
      </c>
      <c r="Z137" s="112">
        <f t="shared" si="195"/>
        <v>103.88732062500002</v>
      </c>
      <c r="AA137" s="112">
        <f t="shared" si="195"/>
        <v>105.17552340075001</v>
      </c>
      <c r="AB137" s="112">
        <f t="shared" si="195"/>
        <v>115.32496140892239</v>
      </c>
      <c r="AC137" s="112">
        <f t="shared" si="195"/>
        <v>119.31520507367109</v>
      </c>
      <c r="AD137" s="112">
        <f t="shared" si="195"/>
        <v>122.58444169268969</v>
      </c>
      <c r="AE137" s="112">
        <f t="shared" si="195"/>
        <v>125.62453584666839</v>
      </c>
      <c r="AF137" s="112">
        <f t="shared" si="195"/>
        <v>128.76514924283509</v>
      </c>
      <c r="AG137" s="112">
        <f t="shared" si="195"/>
        <v>132.1130431231488</v>
      </c>
      <c r="AH137" s="112">
        <f t="shared" si="185"/>
        <v>134.88741702873492</v>
      </c>
      <c r="AI137" s="112">
        <f t="shared" si="186"/>
        <v>137.58516536930961</v>
      </c>
      <c r="AJ137" s="112">
        <f t="shared" si="187"/>
        <v>140.33686867669581</v>
      </c>
      <c r="AK137" s="112">
        <f t="shared" si="188"/>
        <v>143.14360605022972</v>
      </c>
    </row>
    <row r="138" spans="1:37" ht="15.75" x14ac:dyDescent="0.25">
      <c r="A138" s="144" t="s">
        <v>223</v>
      </c>
      <c r="B138" s="72"/>
      <c r="C138" s="73"/>
      <c r="D138" s="72"/>
      <c r="E138" s="73"/>
      <c r="F138" s="72"/>
      <c r="G138" s="73"/>
      <c r="H138" s="72"/>
      <c r="I138" s="73"/>
      <c r="J138" s="72"/>
      <c r="K138" s="73"/>
      <c r="L138" s="72"/>
      <c r="M138" s="73"/>
      <c r="N138" s="72"/>
      <c r="O138" s="73"/>
      <c r="P138" s="73"/>
      <c r="Q138" s="72"/>
      <c r="R138" s="72"/>
      <c r="S138" s="73"/>
      <c r="T138" s="72"/>
      <c r="U138" s="72"/>
      <c r="V138" s="72"/>
      <c r="W138" s="71"/>
      <c r="X138" s="121"/>
      <c r="Y138" s="71"/>
      <c r="Z138" s="71"/>
      <c r="AA138" s="71"/>
      <c r="AB138" s="71"/>
      <c r="AC138" s="71"/>
      <c r="AD138" s="71"/>
      <c r="AE138" s="71"/>
      <c r="AF138" s="71"/>
      <c r="AG138" s="71"/>
      <c r="AH138" s="71"/>
      <c r="AI138" s="71"/>
      <c r="AJ138" s="71"/>
      <c r="AK138" s="71"/>
    </row>
    <row r="139" spans="1:37" ht="30" x14ac:dyDescent="0.25">
      <c r="A139" s="146" t="s">
        <v>222</v>
      </c>
      <c r="B139" s="80">
        <v>195</v>
      </c>
      <c r="C139" s="70">
        <f>Parameters!$D$17</f>
        <v>0.26</v>
      </c>
      <c r="D139" s="80">
        <v>120</v>
      </c>
      <c r="E139" s="70">
        <f>Parameters!$D$19</f>
        <v>0.31</v>
      </c>
      <c r="F139" s="80">
        <v>525</v>
      </c>
      <c r="G139" s="70">
        <f>Parameters!$D$21</f>
        <v>0.33</v>
      </c>
      <c r="H139" s="80"/>
      <c r="I139" s="70"/>
      <c r="J139" s="80">
        <v>8244</v>
      </c>
      <c r="K139" s="70">
        <f>Parameters!$D$25</f>
        <v>0.28999999999999998</v>
      </c>
      <c r="L139" s="80">
        <v>420</v>
      </c>
      <c r="M139" s="70">
        <f>Parameters!$D$27</f>
        <v>0.28999999999999998</v>
      </c>
      <c r="N139" s="80"/>
      <c r="O139" s="70"/>
      <c r="P139" s="79">
        <v>4095.3928571428601</v>
      </c>
      <c r="Q139" s="80"/>
      <c r="R139" s="79"/>
      <c r="S139" s="78"/>
      <c r="T139" s="85" t="s">
        <v>221</v>
      </c>
      <c r="U139" s="84"/>
      <c r="V139" s="118">
        <f>1/Parameters!$B$13</f>
        <v>8.3333333333333329E-2</v>
      </c>
      <c r="W139" s="74">
        <f t="shared" ref="W139:W146" si="196">IF((B139*C139+D139*E139+F139*G139+H139*I139+J139*K139+L139*M139+N139*O139+P139+Q139*R139)=0,"",
                          ((B139*C139+D139*E139+F139*G139+H139*I139+J139*K139+L139*M139+N139*O139)*IF(U139&gt;0,U139,1)+P139+IF(Q139=0,1,Q139)*R139)*(1+Overhead_Common)*IF(V139&gt;0,V139,1))</f>
        <v>629.66776190476207</v>
      </c>
      <c r="X139" s="112">
        <f t="shared" ref="X139:X146" si="197">W139</f>
        <v>629.66776190476207</v>
      </c>
      <c r="Y139" s="112">
        <f t="shared" ref="Y139:AG139" si="198">X139*(1+X$3)</f>
        <v>631.24193130952392</v>
      </c>
      <c r="Z139" s="112">
        <f t="shared" si="198"/>
        <v>623.35140716815488</v>
      </c>
      <c r="AA139" s="112">
        <f t="shared" si="198"/>
        <v>631.08096461703997</v>
      </c>
      <c r="AB139" s="112">
        <f t="shared" si="198"/>
        <v>691.98027770258432</v>
      </c>
      <c r="AC139" s="112">
        <f t="shared" si="198"/>
        <v>715.92279531109375</v>
      </c>
      <c r="AD139" s="112">
        <f t="shared" si="198"/>
        <v>735.5390799026178</v>
      </c>
      <c r="AE139" s="112">
        <f t="shared" si="198"/>
        <v>753.7804490842027</v>
      </c>
      <c r="AF139" s="112">
        <f t="shared" si="198"/>
        <v>772.62496031130775</v>
      </c>
      <c r="AG139" s="112">
        <f t="shared" si="198"/>
        <v>792.71320927940178</v>
      </c>
      <c r="AH139" s="112">
        <f t="shared" ref="AH139:AH146" si="199">AG139*(1+AG$3)</f>
        <v>809.36018667426913</v>
      </c>
      <c r="AI139" s="112">
        <f t="shared" ref="AI139:AI146" si="200">AH139*(1+AH$3)</f>
        <v>825.54739040775451</v>
      </c>
      <c r="AJ139" s="112">
        <f t="shared" ref="AJ139:AJ146" si="201">AI139*(1+AI$3)</f>
        <v>842.05833821590966</v>
      </c>
      <c r="AK139" s="112">
        <f t="shared" ref="AK139:AK146" si="202">AJ139*(1+AJ$3)</f>
        <v>858.8995049802279</v>
      </c>
    </row>
    <row r="140" spans="1:37" ht="15.75" x14ac:dyDescent="0.25">
      <c r="A140" s="146" t="s">
        <v>220</v>
      </c>
      <c r="B140" s="69">
        <v>135</v>
      </c>
      <c r="C140" s="70">
        <f>Parameters!$D$17</f>
        <v>0.26</v>
      </c>
      <c r="D140" s="69">
        <v>1140</v>
      </c>
      <c r="E140" s="70">
        <f>Parameters!$D$19</f>
        <v>0.31</v>
      </c>
      <c r="F140" s="68"/>
      <c r="G140" s="68"/>
      <c r="H140" s="68"/>
      <c r="I140" s="68"/>
      <c r="J140" s="69">
        <v>570</v>
      </c>
      <c r="K140" s="70">
        <f>Parameters!$D$25</f>
        <v>0.28999999999999998</v>
      </c>
      <c r="L140" s="68"/>
      <c r="M140" s="68"/>
      <c r="N140" s="68"/>
      <c r="O140" s="68"/>
      <c r="P140" s="74"/>
      <c r="Q140" s="68"/>
      <c r="R140" s="68"/>
      <c r="S140" s="68"/>
      <c r="T140" s="81"/>
      <c r="U140" s="66"/>
      <c r="V140" s="120"/>
      <c r="W140" s="74">
        <f t="shared" si="196"/>
        <v>609.17999999999995</v>
      </c>
      <c r="X140" s="112">
        <f t="shared" si="197"/>
        <v>609.17999999999995</v>
      </c>
      <c r="Y140" s="112">
        <f t="shared" ref="Y140:AG140" si="203">X140*(1+X$3)</f>
        <v>610.70294999999987</v>
      </c>
      <c r="Z140" s="112">
        <f t="shared" si="203"/>
        <v>603.06916312499993</v>
      </c>
      <c r="AA140" s="112">
        <f t="shared" si="203"/>
        <v>610.54722074774986</v>
      </c>
      <c r="AB140" s="112">
        <f t="shared" si="203"/>
        <v>669.46502754990775</v>
      </c>
      <c r="AC140" s="112">
        <f t="shared" si="203"/>
        <v>692.6285175031345</v>
      </c>
      <c r="AD140" s="112">
        <f t="shared" si="203"/>
        <v>711.60653888272043</v>
      </c>
      <c r="AE140" s="112">
        <f t="shared" si="203"/>
        <v>729.25438104701186</v>
      </c>
      <c r="AF140" s="112">
        <f t="shared" si="203"/>
        <v>747.48574057318706</v>
      </c>
      <c r="AG140" s="112">
        <f t="shared" si="203"/>
        <v>766.92036982808997</v>
      </c>
      <c r="AH140" s="112">
        <f t="shared" si="199"/>
        <v>783.02569759447977</v>
      </c>
      <c r="AI140" s="112">
        <f t="shared" si="200"/>
        <v>798.68621154636935</v>
      </c>
      <c r="AJ140" s="112">
        <f t="shared" si="201"/>
        <v>814.65993577729671</v>
      </c>
      <c r="AK140" s="112">
        <f t="shared" si="202"/>
        <v>830.95313449284265</v>
      </c>
    </row>
    <row r="141" spans="1:37" ht="15.75" x14ac:dyDescent="0.25">
      <c r="A141" s="146" t="s">
        <v>219</v>
      </c>
      <c r="B141" s="69">
        <v>135</v>
      </c>
      <c r="C141" s="70">
        <f>Parameters!$D$17</f>
        <v>0.26</v>
      </c>
      <c r="D141" s="69">
        <v>1020</v>
      </c>
      <c r="E141" s="70">
        <f>Parameters!$D$19</f>
        <v>0.31</v>
      </c>
      <c r="F141" s="68"/>
      <c r="G141" s="68"/>
      <c r="H141" s="68"/>
      <c r="I141" s="68"/>
      <c r="J141" s="69">
        <v>570</v>
      </c>
      <c r="K141" s="70">
        <f>Parameters!$D$25</f>
        <v>0.28999999999999998</v>
      </c>
      <c r="L141" s="68"/>
      <c r="M141" s="68"/>
      <c r="N141" s="68"/>
      <c r="O141" s="68"/>
      <c r="P141" s="74"/>
      <c r="Q141" s="68"/>
      <c r="R141" s="68"/>
      <c r="S141" s="68"/>
      <c r="T141" s="81"/>
      <c r="U141" s="66"/>
      <c r="V141" s="120"/>
      <c r="W141" s="74">
        <f t="shared" si="196"/>
        <v>568.2600000000001</v>
      </c>
      <c r="X141" s="112">
        <f t="shared" si="197"/>
        <v>568.2600000000001</v>
      </c>
      <c r="Y141" s="112">
        <f t="shared" ref="Y141:AG141" si="204">X141*(1+X$3)</f>
        <v>569.68065000000013</v>
      </c>
      <c r="Z141" s="112">
        <f t="shared" si="204"/>
        <v>562.55964187500012</v>
      </c>
      <c r="AA141" s="112">
        <f t="shared" si="204"/>
        <v>569.5353814342501</v>
      </c>
      <c r="AB141" s="112">
        <f t="shared" si="204"/>
        <v>624.49554574265528</v>
      </c>
      <c r="AC141" s="112">
        <f t="shared" si="204"/>
        <v>646.10309162535111</v>
      </c>
      <c r="AD141" s="112">
        <f t="shared" si="204"/>
        <v>663.80631633588575</v>
      </c>
      <c r="AE141" s="112">
        <f t="shared" si="204"/>
        <v>680.26871298101571</v>
      </c>
      <c r="AF141" s="112">
        <f t="shared" si="204"/>
        <v>697.27543080554108</v>
      </c>
      <c r="AG141" s="112">
        <f t="shared" si="204"/>
        <v>715.40459200648513</v>
      </c>
      <c r="AH141" s="112">
        <f t="shared" si="199"/>
        <v>730.42808843862122</v>
      </c>
      <c r="AI141" s="112">
        <f t="shared" si="200"/>
        <v>745.03665020739368</v>
      </c>
      <c r="AJ141" s="112">
        <f t="shared" si="201"/>
        <v>759.9373832115416</v>
      </c>
      <c r="AK141" s="112">
        <f t="shared" si="202"/>
        <v>775.13613087577244</v>
      </c>
    </row>
    <row r="142" spans="1:37" ht="15.75" x14ac:dyDescent="0.25">
      <c r="A142" s="146" t="s">
        <v>218</v>
      </c>
      <c r="B142" s="69">
        <v>60</v>
      </c>
      <c r="C142" s="70">
        <f>Parameters!$D$17</f>
        <v>0.26</v>
      </c>
      <c r="D142" s="69"/>
      <c r="E142" s="68"/>
      <c r="F142" s="68"/>
      <c r="G142" s="68"/>
      <c r="H142" s="68">
        <v>90</v>
      </c>
      <c r="I142" s="70">
        <f>Parameters!$D$23</f>
        <v>0.28999999999999998</v>
      </c>
      <c r="J142" s="69">
        <v>210</v>
      </c>
      <c r="K142" s="70">
        <f>Parameters!$D$25</f>
        <v>0.28999999999999998</v>
      </c>
      <c r="L142" s="68"/>
      <c r="M142" s="68"/>
      <c r="N142" s="68"/>
      <c r="O142" s="68"/>
      <c r="P142" s="74"/>
      <c r="Q142" s="68"/>
      <c r="R142" s="68"/>
      <c r="S142" s="68"/>
      <c r="T142" s="81"/>
      <c r="U142" s="66"/>
      <c r="V142" s="120"/>
      <c r="W142" s="74">
        <f t="shared" si="196"/>
        <v>112.86</v>
      </c>
      <c r="X142" s="112">
        <f t="shared" si="197"/>
        <v>112.86</v>
      </c>
      <c r="Y142" s="112">
        <f t="shared" ref="Y142:AG142" si="205">X142*(1+X$3)</f>
        <v>113.14214999999999</v>
      </c>
      <c r="Z142" s="112">
        <f t="shared" si="205"/>
        <v>111.72787312499999</v>
      </c>
      <c r="AA142" s="112">
        <f t="shared" si="205"/>
        <v>113.11329875174998</v>
      </c>
      <c r="AB142" s="112">
        <f t="shared" si="205"/>
        <v>124.02873208129385</v>
      </c>
      <c r="AC142" s="112">
        <f t="shared" si="205"/>
        <v>128.32012621130662</v>
      </c>
      <c r="AD142" s="112">
        <f t="shared" si="205"/>
        <v>131.83609766949644</v>
      </c>
      <c r="AE142" s="112">
        <f t="shared" si="205"/>
        <v>135.10563289169994</v>
      </c>
      <c r="AF142" s="112">
        <f t="shared" si="205"/>
        <v>138.48327371399242</v>
      </c>
      <c r="AG142" s="112">
        <f t="shared" si="205"/>
        <v>142.08383883055623</v>
      </c>
      <c r="AH142" s="112">
        <f t="shared" si="199"/>
        <v>145.0675994459979</v>
      </c>
      <c r="AI142" s="112">
        <f t="shared" si="200"/>
        <v>147.96895143491787</v>
      </c>
      <c r="AJ142" s="112">
        <f t="shared" si="201"/>
        <v>150.92833046361622</v>
      </c>
      <c r="AK142" s="112">
        <f t="shared" si="202"/>
        <v>153.94689707288856</v>
      </c>
    </row>
    <row r="143" spans="1:37" ht="15.75" x14ac:dyDescent="0.25">
      <c r="A143" s="146" t="s">
        <v>217</v>
      </c>
      <c r="B143" s="80">
        <v>60</v>
      </c>
      <c r="C143" s="70">
        <f>Parameters!$D$17</f>
        <v>0.26</v>
      </c>
      <c r="D143" s="80"/>
      <c r="E143" s="70"/>
      <c r="F143" s="80"/>
      <c r="G143" s="70"/>
      <c r="H143" s="80">
        <v>90</v>
      </c>
      <c r="I143" s="70">
        <f>Parameters!$D$23</f>
        <v>0.28999999999999998</v>
      </c>
      <c r="J143" s="80">
        <v>60</v>
      </c>
      <c r="K143" s="70">
        <f>Parameters!$D$25</f>
        <v>0.28999999999999998</v>
      </c>
      <c r="L143" s="80"/>
      <c r="M143" s="70"/>
      <c r="N143" s="80"/>
      <c r="O143" s="70"/>
      <c r="P143" s="79"/>
      <c r="Q143" s="80"/>
      <c r="R143" s="79"/>
      <c r="S143" s="78"/>
      <c r="T143" s="83"/>
      <c r="U143" s="75"/>
      <c r="V143" s="67"/>
      <c r="W143" s="74">
        <f t="shared" si="196"/>
        <v>65.010000000000005</v>
      </c>
      <c r="X143" s="112">
        <f t="shared" si="197"/>
        <v>65.010000000000005</v>
      </c>
      <c r="Y143" s="112">
        <f t="shared" ref="Y143:AG143" si="206">X143*(1+X$3)</f>
        <v>65.172525000000007</v>
      </c>
      <c r="Z143" s="112">
        <f t="shared" si="206"/>
        <v>64.357868437500017</v>
      </c>
      <c r="AA143" s="112">
        <f t="shared" si="206"/>
        <v>65.155906006125008</v>
      </c>
      <c r="AB143" s="112">
        <f t="shared" si="206"/>
        <v>71.443450935716072</v>
      </c>
      <c r="AC143" s="112">
        <f t="shared" si="206"/>
        <v>73.915394338091843</v>
      </c>
      <c r="AD143" s="112">
        <f t="shared" si="206"/>
        <v>75.940676142955567</v>
      </c>
      <c r="AE143" s="112">
        <f t="shared" si="206"/>
        <v>77.824004911300861</v>
      </c>
      <c r="AF143" s="112">
        <f t="shared" si="206"/>
        <v>79.769605034083369</v>
      </c>
      <c r="AG143" s="112">
        <f t="shared" si="206"/>
        <v>81.843614764969544</v>
      </c>
      <c r="AH143" s="112">
        <f t="shared" si="199"/>
        <v>83.562330675033891</v>
      </c>
      <c r="AI143" s="112">
        <f t="shared" si="200"/>
        <v>85.233577288534576</v>
      </c>
      <c r="AJ143" s="112">
        <f t="shared" si="201"/>
        <v>86.93824883430527</v>
      </c>
      <c r="AK143" s="112">
        <f t="shared" si="202"/>
        <v>88.677013810991383</v>
      </c>
    </row>
    <row r="144" spans="1:37" ht="51" x14ac:dyDescent="0.25">
      <c r="A144" s="146" t="s">
        <v>216</v>
      </c>
      <c r="B144" s="80"/>
      <c r="C144" s="70"/>
      <c r="D144" s="80"/>
      <c r="E144" s="70"/>
      <c r="F144" s="80"/>
      <c r="G144" s="70"/>
      <c r="H144" s="80"/>
      <c r="I144" s="70"/>
      <c r="J144" s="80">
        <v>60</v>
      </c>
      <c r="K144" s="70">
        <f>Parameters!$D$25</f>
        <v>0.28999999999999998</v>
      </c>
      <c r="L144" s="80"/>
      <c r="M144" s="70"/>
      <c r="N144" s="80"/>
      <c r="O144" s="70"/>
      <c r="P144" s="79"/>
      <c r="Q144" s="80"/>
      <c r="R144" s="79"/>
      <c r="S144" s="78"/>
      <c r="T144" s="77" t="s">
        <v>207</v>
      </c>
      <c r="U144" s="76">
        <f>Parameters!$B$7</f>
        <v>1.5</v>
      </c>
      <c r="V144" s="67"/>
      <c r="W144" s="74">
        <f t="shared" si="196"/>
        <v>28.71</v>
      </c>
      <c r="X144" s="112">
        <f t="shared" si="197"/>
        <v>28.71</v>
      </c>
      <c r="Y144" s="112">
        <f t="shared" ref="Y144:AG144" si="207">X144*(1+X$3)</f>
        <v>28.781775</v>
      </c>
      <c r="Z144" s="112">
        <f t="shared" si="207"/>
        <v>28.422002812500001</v>
      </c>
      <c r="AA144" s="112">
        <f t="shared" si="207"/>
        <v>28.774435647375</v>
      </c>
      <c r="AB144" s="112">
        <f t="shared" si="207"/>
        <v>31.551168687346689</v>
      </c>
      <c r="AC144" s="112">
        <f t="shared" si="207"/>
        <v>32.64283912392888</v>
      </c>
      <c r="AD144" s="112">
        <f t="shared" si="207"/>
        <v>33.537252915924533</v>
      </c>
      <c r="AE144" s="112">
        <f t="shared" si="207"/>
        <v>34.368976788239458</v>
      </c>
      <c r="AF144" s="112">
        <f t="shared" si="207"/>
        <v>35.228201207945439</v>
      </c>
      <c r="AG144" s="112">
        <f t="shared" si="207"/>
        <v>36.144134439352023</v>
      </c>
      <c r="AH144" s="112">
        <f t="shared" si="199"/>
        <v>36.903161262578415</v>
      </c>
      <c r="AI144" s="112">
        <f t="shared" si="200"/>
        <v>37.641224487829987</v>
      </c>
      <c r="AJ144" s="112">
        <f t="shared" si="201"/>
        <v>38.394048977586586</v>
      </c>
      <c r="AK144" s="112">
        <f t="shared" si="202"/>
        <v>39.161929957138319</v>
      </c>
    </row>
    <row r="145" spans="1:37" ht="38.25" x14ac:dyDescent="0.25">
      <c r="A145" s="146" t="s">
        <v>215</v>
      </c>
      <c r="B145" s="68"/>
      <c r="C145" s="68"/>
      <c r="D145" s="68"/>
      <c r="E145" s="68"/>
      <c r="F145" s="68"/>
      <c r="G145" s="68"/>
      <c r="H145" s="68"/>
      <c r="I145" s="68"/>
      <c r="J145" s="69">
        <v>60</v>
      </c>
      <c r="K145" s="70">
        <f>Parameters!$D$25</f>
        <v>0.28999999999999998</v>
      </c>
      <c r="L145" s="68"/>
      <c r="M145" s="68"/>
      <c r="N145" s="68"/>
      <c r="O145" s="68"/>
      <c r="P145" s="74"/>
      <c r="Q145" s="68"/>
      <c r="R145" s="68"/>
      <c r="S145" s="68"/>
      <c r="T145" s="82" t="s">
        <v>214</v>
      </c>
      <c r="U145" s="76">
        <f>Parameters!$B$8</f>
        <v>1.35</v>
      </c>
      <c r="V145" s="67"/>
      <c r="W145" s="74">
        <f t="shared" si="196"/>
        <v>25.838999999999999</v>
      </c>
      <c r="X145" s="112">
        <f t="shared" si="197"/>
        <v>25.838999999999999</v>
      </c>
      <c r="Y145" s="112">
        <f t="shared" ref="Y145:AG145" si="208">X145*(1+X$3)</f>
        <v>25.903597499999997</v>
      </c>
      <c r="Z145" s="112">
        <f t="shared" si="208"/>
        <v>25.579802531249996</v>
      </c>
      <c r="AA145" s="112">
        <f t="shared" si="208"/>
        <v>25.896992082637496</v>
      </c>
      <c r="AB145" s="112">
        <f t="shared" si="208"/>
        <v>28.396051818612015</v>
      </c>
      <c r="AC145" s="112">
        <f t="shared" si="208"/>
        <v>29.378555211535989</v>
      </c>
      <c r="AD145" s="112">
        <f t="shared" si="208"/>
        <v>30.183527624332079</v>
      </c>
      <c r="AE145" s="112">
        <f t="shared" si="208"/>
        <v>30.932079109415511</v>
      </c>
      <c r="AF145" s="112">
        <f t="shared" si="208"/>
        <v>31.705381087150897</v>
      </c>
      <c r="AG145" s="112">
        <f t="shared" si="208"/>
        <v>32.529720995416824</v>
      </c>
      <c r="AH145" s="112">
        <f t="shared" si="199"/>
        <v>33.212845136320574</v>
      </c>
      <c r="AI145" s="112">
        <f t="shared" si="200"/>
        <v>33.877102039046989</v>
      </c>
      <c r="AJ145" s="112">
        <f t="shared" si="201"/>
        <v>34.554644079827931</v>
      </c>
      <c r="AK145" s="112">
        <f t="shared" si="202"/>
        <v>35.245736961424491</v>
      </c>
    </row>
    <row r="146" spans="1:37" ht="51" x14ac:dyDescent="0.25">
      <c r="A146" s="146" t="s">
        <v>213</v>
      </c>
      <c r="B146" s="68"/>
      <c r="C146" s="68"/>
      <c r="D146" s="68"/>
      <c r="E146" s="68"/>
      <c r="F146" s="68"/>
      <c r="G146" s="68"/>
      <c r="H146" s="68"/>
      <c r="I146" s="68"/>
      <c r="J146" s="69">
        <v>60</v>
      </c>
      <c r="K146" s="70">
        <f>Parameters!$D$25</f>
        <v>0.28999999999999998</v>
      </c>
      <c r="L146" s="68"/>
      <c r="M146" s="68"/>
      <c r="N146" s="68"/>
      <c r="O146" s="68"/>
      <c r="P146" s="74"/>
      <c r="Q146" s="68"/>
      <c r="R146" s="68"/>
      <c r="S146" s="68"/>
      <c r="T146" s="82" t="s">
        <v>212</v>
      </c>
      <c r="U146" s="76">
        <f>Parameters!$B$6</f>
        <v>1.75</v>
      </c>
      <c r="V146" s="67"/>
      <c r="W146" s="74">
        <f t="shared" si="196"/>
        <v>33.494999999999997</v>
      </c>
      <c r="X146" s="112">
        <f t="shared" si="197"/>
        <v>33.494999999999997</v>
      </c>
      <c r="Y146" s="112">
        <f t="shared" ref="Y146:AG146" si="209">X146*(1+X$3)</f>
        <v>33.578737499999995</v>
      </c>
      <c r="Z146" s="112">
        <f t="shared" si="209"/>
        <v>33.159003281249994</v>
      </c>
      <c r="AA146" s="112">
        <f t="shared" si="209"/>
        <v>33.570174921937493</v>
      </c>
      <c r="AB146" s="112">
        <f t="shared" si="209"/>
        <v>36.809696801904465</v>
      </c>
      <c r="AC146" s="112">
        <f t="shared" si="209"/>
        <v>38.08331231125036</v>
      </c>
      <c r="AD146" s="112">
        <f t="shared" si="209"/>
        <v>39.126795068578623</v>
      </c>
      <c r="AE146" s="112">
        <f t="shared" si="209"/>
        <v>40.097139586279368</v>
      </c>
      <c r="AF146" s="112">
        <f t="shared" si="209"/>
        <v>41.099568075936347</v>
      </c>
      <c r="AG146" s="112">
        <f t="shared" si="209"/>
        <v>42.168156845910694</v>
      </c>
      <c r="AH146" s="112">
        <f t="shared" si="199"/>
        <v>43.053688139674811</v>
      </c>
      <c r="AI146" s="112">
        <f t="shared" si="200"/>
        <v>43.914761902468307</v>
      </c>
      <c r="AJ146" s="112">
        <f t="shared" si="201"/>
        <v>44.793057140517675</v>
      </c>
      <c r="AK146" s="112">
        <f t="shared" si="202"/>
        <v>45.688918283328029</v>
      </c>
    </row>
    <row r="147" spans="1:37" ht="15.75" x14ac:dyDescent="0.25">
      <c r="A147" s="144" t="s">
        <v>211</v>
      </c>
      <c r="B147" s="72"/>
      <c r="C147" s="73"/>
      <c r="D147" s="72"/>
      <c r="E147" s="73"/>
      <c r="F147" s="72"/>
      <c r="G147" s="73"/>
      <c r="H147" s="72"/>
      <c r="I147" s="73"/>
      <c r="J147" s="72"/>
      <c r="K147" s="73"/>
      <c r="L147" s="72"/>
      <c r="M147" s="73"/>
      <c r="N147" s="72"/>
      <c r="O147" s="73"/>
      <c r="P147" s="73"/>
      <c r="Q147" s="72"/>
      <c r="R147" s="72"/>
      <c r="S147" s="73"/>
      <c r="T147" s="72"/>
      <c r="U147" s="72"/>
      <c r="V147" s="72"/>
      <c r="W147" s="71"/>
      <c r="X147" s="121"/>
      <c r="Y147" s="71"/>
      <c r="Z147" s="71"/>
      <c r="AA147" s="71"/>
      <c r="AB147" s="71"/>
      <c r="AC147" s="71"/>
      <c r="AD147" s="71"/>
      <c r="AE147" s="71"/>
      <c r="AF147" s="71"/>
      <c r="AG147" s="71"/>
      <c r="AH147" s="71"/>
      <c r="AI147" s="71"/>
      <c r="AJ147" s="71"/>
      <c r="AK147" s="71"/>
    </row>
    <row r="148" spans="1:37" ht="15.75" x14ac:dyDescent="0.25">
      <c r="A148" s="146" t="s">
        <v>210</v>
      </c>
      <c r="B148" s="69">
        <v>30</v>
      </c>
      <c r="C148" s="70">
        <f>Parameters!$D$17</f>
        <v>0.26</v>
      </c>
      <c r="D148" s="68"/>
      <c r="E148" s="68"/>
      <c r="F148" s="69">
        <v>460</v>
      </c>
      <c r="G148" s="70">
        <f>Parameters!$D$21</f>
        <v>0.33</v>
      </c>
      <c r="H148" s="68"/>
      <c r="I148" s="68"/>
      <c r="J148" s="68"/>
      <c r="K148" s="68"/>
      <c r="L148" s="68"/>
      <c r="M148" s="68"/>
      <c r="N148" s="68"/>
      <c r="O148" s="68"/>
      <c r="P148" s="74"/>
      <c r="Q148" s="68"/>
      <c r="R148" s="68"/>
      <c r="S148" s="68"/>
      <c r="T148" s="81"/>
      <c r="U148" s="66"/>
      <c r="V148" s="120"/>
      <c r="W148" s="74">
        <f>IF((B148*C148+D148*E148+F148*G148+H148*I148+J148*K148+L148*M148+N148*O148+P148+Q148*R148)=0,"",
                          ((B148*C148+D148*E148+F148*G148+H148*I148+J148*K148+L148*M148+N148*O148)*IF(U148&gt;0,U148,1)+P148+IF(Q148=0,1,Q148)*R148)*(1+Overhead_Common)*IF(V148&gt;0,V148,1))</f>
        <v>175.56000000000003</v>
      </c>
      <c r="X148" s="112">
        <f>W148</f>
        <v>175.56000000000003</v>
      </c>
      <c r="Y148" s="112">
        <f t="shared" ref="Y148:AG148" si="210">X148*(1+X$3)</f>
        <v>175.99890000000002</v>
      </c>
      <c r="Z148" s="112">
        <f t="shared" si="210"/>
        <v>173.79891375000003</v>
      </c>
      <c r="AA148" s="112">
        <f t="shared" si="210"/>
        <v>175.95402028050003</v>
      </c>
      <c r="AB148" s="112">
        <f t="shared" si="210"/>
        <v>192.93358323756829</v>
      </c>
      <c r="AC148" s="112">
        <f t="shared" si="210"/>
        <v>199.60908521758813</v>
      </c>
      <c r="AD148" s="112">
        <f t="shared" si="210"/>
        <v>205.07837415255005</v>
      </c>
      <c r="AE148" s="112">
        <f t="shared" si="210"/>
        <v>210.16431783153328</v>
      </c>
      <c r="AF148" s="112">
        <f t="shared" si="210"/>
        <v>215.4184257773216</v>
      </c>
      <c r="AG148" s="112">
        <f t="shared" si="210"/>
        <v>221.01930484753197</v>
      </c>
      <c r="AH148" s="112">
        <f t="shared" ref="AH148:AH152" si="211">AG148*(1+AG$3)</f>
        <v>225.66071024933012</v>
      </c>
      <c r="AI148" s="112">
        <f t="shared" ref="AI148:AI152" si="212">AH148*(1+AH$3)</f>
        <v>230.17392445431673</v>
      </c>
      <c r="AJ148" s="112">
        <f t="shared" ref="AJ148:AJ152" si="213">AI148*(1+AI$3)</f>
        <v>234.77740294340308</v>
      </c>
      <c r="AK148" s="112">
        <f t="shared" ref="AK148:AK152" si="214">AJ148*(1+AJ$3)</f>
        <v>239.47295100227115</v>
      </c>
    </row>
    <row r="149" spans="1:37" ht="15.75" x14ac:dyDescent="0.25">
      <c r="A149" s="146" t="s">
        <v>209</v>
      </c>
      <c r="B149" s="69">
        <v>90</v>
      </c>
      <c r="C149" s="70">
        <f>Parameters!$D$17</f>
        <v>0.26</v>
      </c>
      <c r="D149" s="68"/>
      <c r="E149" s="68"/>
      <c r="F149" s="68"/>
      <c r="G149" s="68"/>
      <c r="H149" s="68"/>
      <c r="I149" s="68"/>
      <c r="J149" s="69">
        <v>460</v>
      </c>
      <c r="K149" s="70">
        <f>Parameters!$D$25</f>
        <v>0.28999999999999998</v>
      </c>
      <c r="L149" s="68"/>
      <c r="M149" s="68"/>
      <c r="N149" s="68"/>
      <c r="O149" s="68"/>
      <c r="P149" s="74"/>
      <c r="Q149" s="68"/>
      <c r="R149" s="68"/>
      <c r="S149" s="68"/>
      <c r="T149" s="81"/>
      <c r="U149" s="66"/>
      <c r="V149" s="120"/>
      <c r="W149" s="74">
        <f>IF((B149*C149+D149*E149+F149*G149+H149*I149+J149*K149+L149*M149+N149*O149+P149+Q149*R149)=0,"",
                          ((B149*C149+D149*E149+F149*G149+H149*I149+J149*K149+L149*M149+N149*O149)*IF(U149&gt;0,U149,1)+P149+IF(Q149=0,1,Q149)*R149)*(1+Overhead_Common)*IF(V149&gt;0,V149,1))</f>
        <v>172.48</v>
      </c>
      <c r="X149" s="112">
        <f>W149</f>
        <v>172.48</v>
      </c>
      <c r="Y149" s="112">
        <f t="shared" ref="Y149:AG149" si="215">X149*(1+X$3)</f>
        <v>172.91119999999998</v>
      </c>
      <c r="Z149" s="112">
        <f t="shared" si="215"/>
        <v>170.74981</v>
      </c>
      <c r="AA149" s="112">
        <f t="shared" si="215"/>
        <v>172.86710764399999</v>
      </c>
      <c r="AB149" s="112">
        <f t="shared" si="215"/>
        <v>189.548783531646</v>
      </c>
      <c r="AC149" s="112">
        <f t="shared" si="215"/>
        <v>196.10717144184093</v>
      </c>
      <c r="AD149" s="112">
        <f t="shared" si="215"/>
        <v>201.4805079393474</v>
      </c>
      <c r="AE149" s="112">
        <f t="shared" si="215"/>
        <v>206.4772245362432</v>
      </c>
      <c r="AF149" s="112">
        <f t="shared" si="215"/>
        <v>211.63915514964927</v>
      </c>
      <c r="AG149" s="112">
        <f t="shared" si="215"/>
        <v>217.14177318354015</v>
      </c>
      <c r="AH149" s="112">
        <f t="shared" si="211"/>
        <v>221.70175042039449</v>
      </c>
      <c r="AI149" s="112">
        <f t="shared" si="212"/>
        <v>226.13578542880239</v>
      </c>
      <c r="AJ149" s="112">
        <f t="shared" si="213"/>
        <v>230.65850113737844</v>
      </c>
      <c r="AK149" s="112">
        <f t="shared" si="214"/>
        <v>235.271671160126</v>
      </c>
    </row>
    <row r="150" spans="1:37" ht="51" x14ac:dyDescent="0.25">
      <c r="A150" s="146" t="s">
        <v>208</v>
      </c>
      <c r="B150" s="80"/>
      <c r="C150" s="70"/>
      <c r="D150" s="80"/>
      <c r="E150" s="70"/>
      <c r="F150" s="80"/>
      <c r="G150" s="70"/>
      <c r="H150" s="80"/>
      <c r="I150" s="70"/>
      <c r="J150" s="80">
        <v>60</v>
      </c>
      <c r="K150" s="70">
        <f>Parameters!$D$25</f>
        <v>0.28999999999999998</v>
      </c>
      <c r="L150" s="80"/>
      <c r="M150" s="70"/>
      <c r="N150" s="80"/>
      <c r="O150" s="70"/>
      <c r="P150" s="79"/>
      <c r="Q150" s="80"/>
      <c r="R150" s="79"/>
      <c r="S150" s="78"/>
      <c r="T150" s="77" t="s">
        <v>207</v>
      </c>
      <c r="U150" s="76">
        <f>Parameters!$B$7</f>
        <v>1.5</v>
      </c>
      <c r="V150" s="67"/>
      <c r="W150" s="74">
        <f>IF((B150*C150+D150*E150+F150*G150+H150*I150+J150*K150+L150*M150+N150*O150+P150+Q150*R150)=0,"",
                          ((B150*C150+D150*E150+F150*G150+H150*I150+J150*K150+L150*M150+N150*O150)*IF(U150&gt;0,U150,1)+P150+IF(Q150=0,1,Q150)*R150)*(1+Overhead_Common)*IF(V150&gt;0,V150,1))</f>
        <v>28.71</v>
      </c>
      <c r="X150" s="112">
        <f>W150</f>
        <v>28.71</v>
      </c>
      <c r="Y150" s="112">
        <f t="shared" ref="Y150:AG150" si="216">X150*(1+X$3)</f>
        <v>28.781775</v>
      </c>
      <c r="Z150" s="112">
        <f t="shared" si="216"/>
        <v>28.422002812500001</v>
      </c>
      <c r="AA150" s="112">
        <f t="shared" si="216"/>
        <v>28.774435647375</v>
      </c>
      <c r="AB150" s="112">
        <f t="shared" si="216"/>
        <v>31.551168687346689</v>
      </c>
      <c r="AC150" s="112">
        <f t="shared" si="216"/>
        <v>32.64283912392888</v>
      </c>
      <c r="AD150" s="112">
        <f t="shared" si="216"/>
        <v>33.537252915924533</v>
      </c>
      <c r="AE150" s="112">
        <f t="shared" si="216"/>
        <v>34.368976788239458</v>
      </c>
      <c r="AF150" s="112">
        <f t="shared" si="216"/>
        <v>35.228201207945439</v>
      </c>
      <c r="AG150" s="112">
        <f t="shared" si="216"/>
        <v>36.144134439352023</v>
      </c>
      <c r="AH150" s="112">
        <f t="shared" si="211"/>
        <v>36.903161262578415</v>
      </c>
      <c r="AI150" s="112">
        <f t="shared" si="212"/>
        <v>37.641224487829987</v>
      </c>
      <c r="AJ150" s="112">
        <f t="shared" si="213"/>
        <v>38.394048977586586</v>
      </c>
      <c r="AK150" s="112">
        <f t="shared" si="214"/>
        <v>39.161929957138319</v>
      </c>
    </row>
    <row r="151" spans="1:37" ht="15.75" x14ac:dyDescent="0.25">
      <c r="A151" s="146" t="s">
        <v>206</v>
      </c>
      <c r="B151" s="69">
        <v>180</v>
      </c>
      <c r="C151" s="70">
        <f>Parameters!$D$17</f>
        <v>0.26</v>
      </c>
      <c r="D151" s="69">
        <v>190</v>
      </c>
      <c r="E151" s="70">
        <f>Parameters!$D$19</f>
        <v>0.31</v>
      </c>
      <c r="F151" s="69">
        <v>1040</v>
      </c>
      <c r="G151" s="70">
        <f>Parameters!$D$21</f>
        <v>0.33</v>
      </c>
      <c r="H151" s="68"/>
      <c r="I151" s="68"/>
      <c r="J151" s="69">
        <v>84</v>
      </c>
      <c r="K151" s="70">
        <f>Parameters!$D$25</f>
        <v>0.28999999999999998</v>
      </c>
      <c r="L151" s="68"/>
      <c r="M151" s="68"/>
      <c r="N151" s="68"/>
      <c r="O151" s="68"/>
      <c r="P151" s="74"/>
      <c r="Q151" s="68"/>
      <c r="R151" s="68"/>
      <c r="S151" s="68"/>
      <c r="T151" s="67"/>
      <c r="U151" s="66"/>
      <c r="V151" s="120"/>
      <c r="W151" s="74">
        <f>IF((B151*C151+D151*E151+F151*G151+H151*I151+J151*K151+L151*M151+N151*O151+P151+Q151*R151)=0,"",
                          ((B151*C151+D151*E151+F151*G151+H151*I151+J151*K151+L151*M151+N151*O151)*IF(U151&gt;0,U151,1)+P151+IF(Q151=0,1,Q151)*R151)*(1+Overhead_Common)*IF(V151&gt;0,V151,1))</f>
        <v>520.58600000000001</v>
      </c>
      <c r="X151" s="112">
        <f>W151</f>
        <v>520.58600000000001</v>
      </c>
      <c r="Y151" s="112">
        <f t="shared" ref="Y151:AG151" si="217">X151*(1+X$3)</f>
        <v>521.88746500000002</v>
      </c>
      <c r="Z151" s="112">
        <f t="shared" si="217"/>
        <v>515.36387168750002</v>
      </c>
      <c r="AA151" s="112">
        <f t="shared" si="217"/>
        <v>521.75438369642495</v>
      </c>
      <c r="AB151" s="112">
        <f t="shared" si="217"/>
        <v>572.10368172312997</v>
      </c>
      <c r="AC151" s="112">
        <f t="shared" si="217"/>
        <v>591.89846911075028</v>
      </c>
      <c r="AD151" s="112">
        <f t="shared" si="217"/>
        <v>608.11648716438492</v>
      </c>
      <c r="AE151" s="112">
        <f t="shared" si="217"/>
        <v>623.19777604606168</v>
      </c>
      <c r="AF151" s="112">
        <f t="shared" si="217"/>
        <v>638.77772044721314</v>
      </c>
      <c r="AG151" s="112">
        <f t="shared" si="217"/>
        <v>655.38594117884065</v>
      </c>
      <c r="AH151" s="112">
        <f t="shared" si="211"/>
        <v>669.14904594359621</v>
      </c>
      <c r="AI151" s="112">
        <f t="shared" si="212"/>
        <v>682.53202686246811</v>
      </c>
      <c r="AJ151" s="112">
        <f t="shared" si="213"/>
        <v>696.1826673997175</v>
      </c>
      <c r="AK151" s="112">
        <f t="shared" si="214"/>
        <v>710.10632074771183</v>
      </c>
    </row>
    <row r="152" spans="1:37" ht="15.75" x14ac:dyDescent="0.25">
      <c r="A152" s="146" t="s">
        <v>372</v>
      </c>
      <c r="B152" s="68"/>
      <c r="C152" s="68"/>
      <c r="D152" s="68"/>
      <c r="E152" s="68"/>
      <c r="F152" s="69">
        <v>60</v>
      </c>
      <c r="G152" s="70">
        <f>Parameters!$D$21</f>
        <v>0.33</v>
      </c>
      <c r="H152" s="68"/>
      <c r="I152" s="68"/>
      <c r="J152" s="69">
        <v>300</v>
      </c>
      <c r="K152" s="70">
        <f>Parameters!$D$25</f>
        <v>0.28999999999999998</v>
      </c>
      <c r="L152" s="68"/>
      <c r="M152" s="68"/>
      <c r="N152" s="68"/>
      <c r="O152" s="68"/>
      <c r="P152" s="74"/>
      <c r="Q152" s="68"/>
      <c r="R152" s="68"/>
      <c r="S152" s="68"/>
      <c r="T152" s="67"/>
      <c r="U152" s="66"/>
      <c r="V152" s="120"/>
      <c r="W152" s="74">
        <f>IF((B152*C152+D152*E152+F152*G152+H152*I152+J152*K152+L152*M152+N152*O152+P152+Q152*R152)=0,"",
                          ((B152*C152+D152*E152+F152*G152+H152*I152+J152*K152+L152*M152+N152*O152)*IF(U152&gt;0,U152,1)+P152+IF(Q152=0,1,Q152)*R152)*(1+Overhead_Common)*IF(V152&gt;0,V152,1))</f>
        <v>117.48</v>
      </c>
      <c r="X152" s="112">
        <f>W152</f>
        <v>117.48</v>
      </c>
      <c r="Y152" s="112">
        <f t="shared" ref="Y152:AG152" si="218">X152*(1+X$3)</f>
        <v>117.77369999999999</v>
      </c>
      <c r="Z152" s="112">
        <f t="shared" si="218"/>
        <v>116.30152875</v>
      </c>
      <c r="AA152" s="112">
        <f t="shared" si="218"/>
        <v>117.74366770650001</v>
      </c>
      <c r="AB152" s="112">
        <f t="shared" si="218"/>
        <v>129.10593164017726</v>
      </c>
      <c r="AC152" s="112">
        <f t="shared" si="218"/>
        <v>133.57299687492738</v>
      </c>
      <c r="AD152" s="112">
        <f t="shared" si="218"/>
        <v>137.2328969893004</v>
      </c>
      <c r="AE152" s="112">
        <f t="shared" si="218"/>
        <v>140.63627283463504</v>
      </c>
      <c r="AF152" s="112">
        <f t="shared" si="218"/>
        <v>144.1521796555009</v>
      </c>
      <c r="AG152" s="112">
        <f t="shared" si="218"/>
        <v>147.90013632654393</v>
      </c>
      <c r="AH152" s="112">
        <f t="shared" si="211"/>
        <v>151.00603918940135</v>
      </c>
      <c r="AI152" s="112">
        <f t="shared" si="212"/>
        <v>154.02615997318938</v>
      </c>
      <c r="AJ152" s="112">
        <f t="shared" si="213"/>
        <v>157.10668317265316</v>
      </c>
      <c r="AK152" s="112">
        <f t="shared" si="214"/>
        <v>160.24881683610622</v>
      </c>
    </row>
    <row r="153" spans="1:37" ht="15.75" x14ac:dyDescent="0.25">
      <c r="A153" s="144" t="s">
        <v>205</v>
      </c>
      <c r="B153" s="72"/>
      <c r="C153" s="73"/>
      <c r="D153" s="72"/>
      <c r="E153" s="73"/>
      <c r="F153" s="72"/>
      <c r="G153" s="73"/>
      <c r="H153" s="72"/>
      <c r="I153" s="73"/>
      <c r="J153" s="72"/>
      <c r="K153" s="73"/>
      <c r="L153" s="72"/>
      <c r="M153" s="73"/>
      <c r="N153" s="72"/>
      <c r="O153" s="73"/>
      <c r="P153" s="73"/>
      <c r="Q153" s="72"/>
      <c r="R153" s="72"/>
      <c r="S153" s="73"/>
      <c r="T153" s="72"/>
      <c r="U153" s="72"/>
      <c r="V153" s="72"/>
      <c r="W153" s="71"/>
      <c r="X153" s="121"/>
      <c r="Y153" s="71"/>
      <c r="Z153" s="71"/>
      <c r="AA153" s="71"/>
      <c r="AB153" s="71"/>
      <c r="AC153" s="71"/>
      <c r="AD153" s="71"/>
      <c r="AE153" s="71"/>
      <c r="AF153" s="71"/>
      <c r="AG153" s="71"/>
      <c r="AH153" s="71"/>
      <c r="AI153" s="71"/>
      <c r="AJ153" s="71"/>
      <c r="AK153" s="71"/>
    </row>
    <row r="154" spans="1:37" ht="15.75" x14ac:dyDescent="0.25">
      <c r="A154" s="146" t="s">
        <v>204</v>
      </c>
      <c r="B154" s="68"/>
      <c r="C154" s="68"/>
      <c r="D154" s="69">
        <v>360</v>
      </c>
      <c r="E154" s="70">
        <f>Parameters!$D$19</f>
        <v>0.31</v>
      </c>
      <c r="F154" s="68"/>
      <c r="G154" s="68"/>
      <c r="H154" s="68"/>
      <c r="I154" s="68"/>
      <c r="J154" s="69">
        <v>1920</v>
      </c>
      <c r="K154" s="70">
        <f>Parameters!$D$25</f>
        <v>0.28999999999999998</v>
      </c>
      <c r="L154" s="69">
        <v>260</v>
      </c>
      <c r="M154" s="70">
        <f>Parameters!$D$27</f>
        <v>0.28999999999999998</v>
      </c>
      <c r="N154" s="68"/>
      <c r="O154" s="68"/>
      <c r="P154" s="69">
        <v>999.01</v>
      </c>
      <c r="Q154" s="68"/>
      <c r="R154" s="68"/>
      <c r="S154" s="68"/>
      <c r="T154" s="67"/>
      <c r="U154" s="66"/>
      <c r="V154" s="120"/>
      <c r="W154" s="74">
        <f>IF((B154*C154+D154*E154+F154*G154+H154*I154+J154*K154+L154*M154+N154*O154+P154+Q154*R154)=0,"",
                          ((B154*C154+D154*E154+F154*G154+H154*I154+J154*K154+L154*M154+N154*O154)*IF(U154&gt;0,U154,1)+P154+IF(Q154=0,1,Q154)*R154)*(1+Overhead_Common)*IF(V154&gt;0,V154,1))</f>
        <v>1917.0910000000001</v>
      </c>
      <c r="X154" s="112">
        <f>W154</f>
        <v>1917.0910000000001</v>
      </c>
      <c r="Y154" s="112">
        <f t="shared" ref="Y154:AG154" si="219">X154*(1+X$3)</f>
        <v>1921.8837275000001</v>
      </c>
      <c r="Z154" s="112">
        <f t="shared" si="219"/>
        <v>1897.8601809062502</v>
      </c>
      <c r="AA154" s="112">
        <f t="shared" si="219"/>
        <v>1921.3936471494876</v>
      </c>
      <c r="AB154" s="112">
        <f t="shared" si="219"/>
        <v>2106.8081340994131</v>
      </c>
      <c r="AC154" s="112">
        <f t="shared" si="219"/>
        <v>2179.7036955392527</v>
      </c>
      <c r="AD154" s="112">
        <f t="shared" si="219"/>
        <v>2239.4275767970285</v>
      </c>
      <c r="AE154" s="112">
        <f t="shared" si="219"/>
        <v>2294.9653807015948</v>
      </c>
      <c r="AF154" s="112">
        <f t="shared" si="219"/>
        <v>2352.3395152191342</v>
      </c>
      <c r="AG154" s="112">
        <f t="shared" si="219"/>
        <v>2413.5003426148319</v>
      </c>
      <c r="AH154" s="112">
        <f t="shared" ref="AH154" si="220">AG154*(1+AG$3)</f>
        <v>2464.1838498097432</v>
      </c>
      <c r="AI154" s="112">
        <f t="shared" ref="AI154" si="221">AH154*(1+AH$3)</f>
        <v>2513.4675268059382</v>
      </c>
      <c r="AJ154" s="112">
        <f t="shared" ref="AJ154" si="222">AI154*(1+AI$3)</f>
        <v>2563.7368773420571</v>
      </c>
      <c r="AK154" s="112">
        <f t="shared" ref="AK154" si="223">AJ154*(1+AJ$3)</f>
        <v>2615.0116148888983</v>
      </c>
    </row>
  </sheetData>
  <autoFilter ref="A2:AG154" xr:uid="{00000000-0001-0000-0000-000000000000}"/>
  <mergeCells count="12">
    <mergeCell ref="B1:C1"/>
    <mergeCell ref="D1:E1"/>
    <mergeCell ref="F1:G1"/>
    <mergeCell ref="H1:I1"/>
    <mergeCell ref="J1:K1"/>
    <mergeCell ref="X1:AK1"/>
    <mergeCell ref="T1:T2"/>
    <mergeCell ref="U1:U2"/>
    <mergeCell ref="V1:V2"/>
    <mergeCell ref="L1:M1"/>
    <mergeCell ref="N1:O1"/>
    <mergeCell ref="Q1:R1"/>
  </mergeCells>
  <pageMargins left="0.7" right="0.7" top="0.75" bottom="0.75" header="0.3" footer="0.3"/>
  <pageSetup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33461-94C5-4419-B809-C6632B072C14}">
  <dimension ref="A1:AL47"/>
  <sheetViews>
    <sheetView zoomScale="55" zoomScaleNormal="55" workbookViewId="0">
      <pane xSplit="1" ySplit="2" topLeftCell="M3" activePane="bottomRight" state="frozen"/>
      <selection pane="topRight" activeCell="B1" sqref="B1"/>
      <selection pane="bottomLeft" activeCell="A3" sqref="A3"/>
      <selection pane="bottomRight" activeCell="X24" sqref="X24"/>
    </sheetView>
  </sheetViews>
  <sheetFormatPr defaultColWidth="24.5703125" defaultRowHeight="15.75" x14ac:dyDescent="0.25"/>
  <cols>
    <col min="1" max="1" width="108.42578125" style="58" customWidth="1"/>
    <col min="2" max="2" width="13.7109375" style="1" customWidth="1"/>
    <col min="3" max="3" width="13.85546875" style="14" customWidth="1"/>
    <col min="4" max="4" width="13.42578125" style="1" customWidth="1"/>
    <col min="5" max="5" width="13.85546875" style="14" customWidth="1"/>
    <col min="6" max="6" width="13.5703125" style="1" customWidth="1"/>
    <col min="7" max="7" width="13" style="14" customWidth="1"/>
    <col min="8" max="8" width="13" style="1" customWidth="1"/>
    <col min="9" max="9" width="13.85546875" style="14" customWidth="1"/>
    <col min="10" max="10" width="14" style="1" customWidth="1"/>
    <col min="11" max="11" width="13" style="15" customWidth="1"/>
    <col min="12" max="12" width="14.42578125" customWidth="1"/>
    <col min="13" max="13" width="13" style="15" customWidth="1"/>
    <col min="14" max="14" width="13.5703125" customWidth="1"/>
    <col min="15" max="15" width="13" style="15" customWidth="1"/>
    <col min="16" max="16" width="17.28515625" style="15" customWidth="1"/>
    <col min="17" max="17" width="13.140625" customWidth="1"/>
    <col min="18" max="18" width="13" style="15" customWidth="1"/>
    <col min="19" max="19" width="21" style="31" customWidth="1"/>
    <col min="20" max="20" width="19.7109375" style="31" customWidth="1"/>
    <col min="21" max="22" width="16.7109375" style="31" customWidth="1"/>
    <col min="23" max="23" width="14.7109375" style="124" customWidth="1"/>
    <col min="24" max="24" width="14.85546875" style="125" customWidth="1"/>
    <col min="25" max="33" width="13.5703125" style="125" customWidth="1"/>
    <col min="34" max="37" width="11.28515625" customWidth="1"/>
    <col min="38" max="38" width="16.28515625" customWidth="1"/>
    <col min="39" max="43" width="10.85546875" customWidth="1"/>
    <col min="44" max="44" width="13.140625" customWidth="1"/>
  </cols>
  <sheetData>
    <row r="1" spans="1:38" ht="90" x14ac:dyDescent="0.25">
      <c r="A1" s="49" t="s">
        <v>163</v>
      </c>
      <c r="B1" s="159" t="s">
        <v>7</v>
      </c>
      <c r="C1" s="157"/>
      <c r="D1" s="157" t="s">
        <v>4</v>
      </c>
      <c r="E1" s="157"/>
      <c r="F1" s="157" t="s">
        <v>203</v>
      </c>
      <c r="G1" s="157"/>
      <c r="H1" s="157" t="s">
        <v>1</v>
      </c>
      <c r="I1" s="157"/>
      <c r="J1" s="157" t="s">
        <v>0</v>
      </c>
      <c r="K1" s="157"/>
      <c r="L1" s="157" t="s">
        <v>3</v>
      </c>
      <c r="M1" s="157"/>
      <c r="N1" s="157" t="s">
        <v>2</v>
      </c>
      <c r="O1" s="157"/>
      <c r="P1" s="16" t="s">
        <v>71</v>
      </c>
      <c r="Q1" s="158" t="s">
        <v>8</v>
      </c>
      <c r="R1" s="158"/>
      <c r="S1" s="35" t="s">
        <v>74</v>
      </c>
      <c r="T1" s="161" t="s">
        <v>349</v>
      </c>
      <c r="U1" s="162" t="s">
        <v>348</v>
      </c>
      <c r="V1" s="162" t="s">
        <v>347</v>
      </c>
      <c r="X1" s="163" t="s">
        <v>194</v>
      </c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</row>
    <row r="2" spans="1:38" ht="90" x14ac:dyDescent="0.25">
      <c r="A2" s="49" t="s">
        <v>6</v>
      </c>
      <c r="B2" s="19" t="s">
        <v>72</v>
      </c>
      <c r="C2" s="10" t="s">
        <v>73</v>
      </c>
      <c r="D2" s="19" t="s">
        <v>72</v>
      </c>
      <c r="E2" s="10" t="s">
        <v>73</v>
      </c>
      <c r="F2" s="19" t="s">
        <v>72</v>
      </c>
      <c r="G2" s="10" t="s">
        <v>73</v>
      </c>
      <c r="H2" s="19" t="s">
        <v>72</v>
      </c>
      <c r="I2" s="10" t="s">
        <v>73</v>
      </c>
      <c r="J2" s="19" t="s">
        <v>72</v>
      </c>
      <c r="K2" s="10" t="s">
        <v>73</v>
      </c>
      <c r="L2" s="19" t="s">
        <v>72</v>
      </c>
      <c r="M2" s="10" t="s">
        <v>73</v>
      </c>
      <c r="N2" s="19" t="s">
        <v>72</v>
      </c>
      <c r="O2" s="10" t="s">
        <v>73</v>
      </c>
      <c r="P2" s="10" t="s">
        <v>5</v>
      </c>
      <c r="Q2" s="19" t="s">
        <v>72</v>
      </c>
      <c r="R2" s="10" t="s">
        <v>73</v>
      </c>
      <c r="S2" s="36" t="s">
        <v>75</v>
      </c>
      <c r="T2" s="161"/>
      <c r="U2" s="162"/>
      <c r="V2" s="162"/>
      <c r="W2" s="22" t="s">
        <v>171</v>
      </c>
      <c r="X2" s="21">
        <v>2019</v>
      </c>
      <c r="Y2" s="40">
        <v>2020</v>
      </c>
      <c r="Z2" s="40">
        <v>2021</v>
      </c>
      <c r="AA2" s="40">
        <v>2022</v>
      </c>
      <c r="AB2" s="40">
        <v>2023</v>
      </c>
      <c r="AC2" s="40">
        <v>2024</v>
      </c>
      <c r="AD2" s="40">
        <v>2025</v>
      </c>
      <c r="AE2" s="40">
        <v>2026</v>
      </c>
      <c r="AF2" s="40">
        <v>2027</v>
      </c>
      <c r="AG2" s="40">
        <v>2028</v>
      </c>
      <c r="AH2" s="40">
        <v>2029</v>
      </c>
      <c r="AI2" s="40">
        <v>2030</v>
      </c>
      <c r="AJ2" s="40">
        <v>2031</v>
      </c>
      <c r="AK2" s="40">
        <v>2032</v>
      </c>
    </row>
    <row r="3" spans="1:38" x14ac:dyDescent="0.25">
      <c r="A3" s="50" t="s">
        <v>381</v>
      </c>
      <c r="B3" s="97"/>
      <c r="C3" s="73"/>
      <c r="D3" s="97"/>
      <c r="E3" s="73"/>
      <c r="F3" s="97"/>
      <c r="G3" s="73"/>
      <c r="H3" s="97"/>
      <c r="I3" s="73"/>
      <c r="J3" s="97"/>
      <c r="K3" s="73"/>
      <c r="L3" s="97"/>
      <c r="M3" s="73"/>
      <c r="N3" s="97"/>
      <c r="O3" s="73"/>
      <c r="P3" s="73"/>
      <c r="Q3" s="72"/>
      <c r="R3" s="72"/>
      <c r="S3" s="73"/>
      <c r="T3" s="72"/>
      <c r="U3" s="72"/>
      <c r="V3" s="72"/>
      <c r="W3" s="6"/>
      <c r="X3" s="39">
        <f>'Αγορά 3α_Summary'!X3</f>
        <v>2.5000000000000001E-3</v>
      </c>
      <c r="Y3" s="39">
        <f>'Αγορά 3α_Summary'!Y3</f>
        <v>-1.2500000000000001E-2</v>
      </c>
      <c r="Z3" s="39">
        <f>'Αγορά 3α_Summary'!Z3</f>
        <v>1.24E-2</v>
      </c>
      <c r="AA3" s="39">
        <f>'Αγορά 3α_Summary'!AA3</f>
        <v>9.6500000000000002E-2</v>
      </c>
      <c r="AB3" s="39">
        <f>'Αγορά 3α_Summary'!AB3</f>
        <v>3.4599999999999999E-2</v>
      </c>
      <c r="AC3" s="39">
        <f>'Αγορά 3α_Summary'!AC3</f>
        <v>2.7400000000000001E-2</v>
      </c>
      <c r="AD3" s="39">
        <f>'Αγορά 3α_Summary'!AD3</f>
        <v>2.4799999999999999E-2</v>
      </c>
      <c r="AE3" s="39">
        <f>'Αγορά 3α_Summary'!AE3</f>
        <v>2.5000000000000001E-2</v>
      </c>
      <c r="AF3" s="39">
        <f>'Αγορά 3α_Summary'!AF3</f>
        <v>2.5999999999999999E-2</v>
      </c>
      <c r="AG3" s="39">
        <f>'Αγορά 3α_Summary'!AG3</f>
        <v>2.1000000000000001E-2</v>
      </c>
      <c r="AH3" s="39">
        <f>'Αγορά 3α_Summary'!AH3</f>
        <v>0.02</v>
      </c>
      <c r="AI3" s="39">
        <f>'Αγορά 3α_Summary'!AI3</f>
        <v>0.02</v>
      </c>
      <c r="AJ3" s="39">
        <f>'Αγορά 3α_Summary'!AJ3</f>
        <v>0.02</v>
      </c>
      <c r="AK3" s="39">
        <f>'Αγορά 3α_Summary'!AK3</f>
        <v>0.02</v>
      </c>
    </row>
    <row r="4" spans="1:38" x14ac:dyDescent="0.25">
      <c r="A4" s="50" t="s">
        <v>380</v>
      </c>
      <c r="B4" s="97"/>
      <c r="C4" s="73"/>
      <c r="D4" s="97"/>
      <c r="E4" s="73"/>
      <c r="F4" s="97"/>
      <c r="G4" s="73"/>
      <c r="H4" s="97"/>
      <c r="I4" s="73"/>
      <c r="J4" s="97"/>
      <c r="K4" s="73"/>
      <c r="L4" s="97"/>
      <c r="M4" s="73"/>
      <c r="N4" s="97"/>
      <c r="O4" s="73"/>
      <c r="P4" s="73"/>
      <c r="Q4" s="72"/>
      <c r="R4" s="72"/>
      <c r="S4" s="73"/>
      <c r="T4" s="72"/>
      <c r="U4" s="72"/>
      <c r="V4" s="72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5"/>
    </row>
    <row r="5" spans="1:38" ht="31.5" x14ac:dyDescent="0.25">
      <c r="A5" s="51" t="s">
        <v>382</v>
      </c>
      <c r="B5" s="5">
        <v>10</v>
      </c>
      <c r="C5" s="11">
        <f>Parameters!$D$17</f>
        <v>0.26</v>
      </c>
      <c r="D5" s="5">
        <v>20</v>
      </c>
      <c r="E5" s="11">
        <f>Parameters!$D$19</f>
        <v>0.31</v>
      </c>
      <c r="F5" s="5"/>
      <c r="G5" s="11"/>
      <c r="H5" s="5">
        <v>50</v>
      </c>
      <c r="I5" s="11">
        <f>Parameters!$D$23</f>
        <v>0.28999999999999998</v>
      </c>
      <c r="J5" s="5">
        <v>430</v>
      </c>
      <c r="K5" s="43">
        <f>Parameters!$D$25</f>
        <v>0.28999999999999998</v>
      </c>
      <c r="L5" s="4"/>
      <c r="M5" s="9"/>
      <c r="N5" s="4"/>
      <c r="O5" s="9"/>
      <c r="P5" s="9"/>
      <c r="Q5" s="4"/>
      <c r="R5" s="9"/>
      <c r="S5" s="37"/>
      <c r="T5" s="37"/>
      <c r="U5" s="37"/>
      <c r="V5" s="37"/>
      <c r="W5" s="74">
        <f t="shared" ref="W5:W9" si="0">IF((B5*C5+D5*E5+F5*G5+H5*I5+J5*K5+L5*M5+N5*O5+P5+Q5*R5)=0,"",
                          ((B5*C5+D5*E5+F5*G5+H5*I5+J5*K5+L5*M5+N5*O5)*IF(U5&gt;0,U5,1)+P5+IF(Q5=0,1,Q5)*R5)*(1+Overhead_Common)*IF(V5&gt;0,V5,1))</f>
        <v>162.80000000000001</v>
      </c>
      <c r="X5" s="124">
        <f>W5</f>
        <v>162.80000000000001</v>
      </c>
      <c r="Y5" s="124">
        <f>X5*(1+X$3)</f>
        <v>163.20699999999999</v>
      </c>
      <c r="Z5" s="124">
        <f t="shared" ref="Z5:AK5" si="1">Y5*(1+Y$3)</f>
        <v>161.1669125</v>
      </c>
      <c r="AA5" s="124">
        <f t="shared" si="1"/>
        <v>163.16538221499999</v>
      </c>
      <c r="AB5" s="124">
        <f t="shared" si="1"/>
        <v>178.91084159874751</v>
      </c>
      <c r="AC5" s="124">
        <f t="shared" si="1"/>
        <v>185.10115671806417</v>
      </c>
      <c r="AD5" s="124">
        <f t="shared" si="1"/>
        <v>190.17292841213916</v>
      </c>
      <c r="AE5" s="124">
        <f t="shared" si="1"/>
        <v>194.88921703676019</v>
      </c>
      <c r="AF5" s="124">
        <f t="shared" si="1"/>
        <v>199.76144746267917</v>
      </c>
      <c r="AG5" s="124">
        <f t="shared" si="1"/>
        <v>204.95524509670884</v>
      </c>
      <c r="AH5" s="124">
        <f t="shared" si="1"/>
        <v>209.2593052437397</v>
      </c>
      <c r="AI5" s="124">
        <f t="shared" si="1"/>
        <v>213.44449134861449</v>
      </c>
      <c r="AJ5" s="124">
        <f t="shared" si="1"/>
        <v>217.71338117558679</v>
      </c>
      <c r="AK5" s="124">
        <f t="shared" si="1"/>
        <v>222.06764879909852</v>
      </c>
      <c r="AL5" s="15"/>
    </row>
    <row r="6" spans="1:38" ht="31.5" x14ac:dyDescent="0.25">
      <c r="A6" s="51" t="s">
        <v>383</v>
      </c>
      <c r="B6" s="5"/>
      <c r="C6" s="11"/>
      <c r="D6" s="5"/>
      <c r="E6" s="11"/>
      <c r="F6" s="5"/>
      <c r="G6" s="11"/>
      <c r="H6" s="5"/>
      <c r="I6" s="11"/>
      <c r="J6" s="5">
        <v>60</v>
      </c>
      <c r="K6" s="43">
        <f>Parameters!$D$25</f>
        <v>0.28999999999999998</v>
      </c>
      <c r="L6" s="4"/>
      <c r="M6" s="9"/>
      <c r="N6" s="4"/>
      <c r="O6" s="9"/>
      <c r="P6" s="9"/>
      <c r="Q6" s="4"/>
      <c r="R6" s="9"/>
      <c r="S6" s="37"/>
      <c r="T6" s="37"/>
      <c r="U6" s="76">
        <f>Parameters!$B$7</f>
        <v>1.5</v>
      </c>
      <c r="V6" s="37"/>
      <c r="W6" s="74">
        <f t="shared" si="0"/>
        <v>28.71</v>
      </c>
      <c r="X6" s="124">
        <f t="shared" ref="X6:X9" si="2">W6</f>
        <v>28.71</v>
      </c>
      <c r="Y6" s="124">
        <f t="shared" ref="Y6:AK10" si="3">X6*(1+X$3)</f>
        <v>28.781775</v>
      </c>
      <c r="Z6" s="124">
        <f t="shared" si="3"/>
        <v>28.422002812500001</v>
      </c>
      <c r="AA6" s="124">
        <f t="shared" si="3"/>
        <v>28.774435647375</v>
      </c>
      <c r="AB6" s="124">
        <f t="shared" si="3"/>
        <v>31.551168687346689</v>
      </c>
      <c r="AC6" s="124">
        <f t="shared" si="3"/>
        <v>32.64283912392888</v>
      </c>
      <c r="AD6" s="124">
        <f t="shared" si="3"/>
        <v>33.537252915924533</v>
      </c>
      <c r="AE6" s="124">
        <f t="shared" si="3"/>
        <v>34.368976788239458</v>
      </c>
      <c r="AF6" s="124">
        <f t="shared" si="3"/>
        <v>35.228201207945439</v>
      </c>
      <c r="AG6" s="124">
        <f t="shared" si="3"/>
        <v>36.144134439352023</v>
      </c>
      <c r="AH6" s="124">
        <f t="shared" si="3"/>
        <v>36.903161262578415</v>
      </c>
      <c r="AI6" s="124">
        <f t="shared" si="3"/>
        <v>37.641224487829987</v>
      </c>
      <c r="AJ6" s="124">
        <f t="shared" si="3"/>
        <v>38.394048977586586</v>
      </c>
      <c r="AK6" s="124">
        <f t="shared" si="3"/>
        <v>39.161929957138319</v>
      </c>
      <c r="AL6" s="15"/>
    </row>
    <row r="7" spans="1:38" x14ac:dyDescent="0.25">
      <c r="A7" s="51" t="s">
        <v>384</v>
      </c>
      <c r="B7" s="5">
        <v>10</v>
      </c>
      <c r="C7" s="11">
        <f>Parameters!$D$17</f>
        <v>0.26</v>
      </c>
      <c r="D7" s="5">
        <v>20</v>
      </c>
      <c r="E7" s="11">
        <f>Parameters!$D$19</f>
        <v>0.31</v>
      </c>
      <c r="F7" s="5">
        <v>180</v>
      </c>
      <c r="G7" s="70">
        <f>Parameters!$D$21</f>
        <v>0.33</v>
      </c>
      <c r="H7" s="5">
        <v>100</v>
      </c>
      <c r="I7" s="11">
        <f>Parameters!$D$23</f>
        <v>0.28999999999999998</v>
      </c>
      <c r="J7" s="5">
        <v>240</v>
      </c>
      <c r="K7" s="43">
        <f>Parameters!$D$25</f>
        <v>0.28999999999999998</v>
      </c>
      <c r="L7" s="4"/>
      <c r="M7" s="9"/>
      <c r="N7" s="4">
        <v>240</v>
      </c>
      <c r="O7" s="9">
        <f>Parameters!$D$29</f>
        <v>0.28999999999999998</v>
      </c>
      <c r="P7" s="9"/>
      <c r="Q7" s="4"/>
      <c r="R7" s="9"/>
      <c r="S7" s="37"/>
      <c r="T7" s="37"/>
      <c r="U7" s="37"/>
      <c r="V7" s="37"/>
      <c r="W7" s="74">
        <f t="shared" si="0"/>
        <v>260.04000000000002</v>
      </c>
      <c r="X7" s="124">
        <f t="shared" si="2"/>
        <v>260.04000000000002</v>
      </c>
      <c r="Y7" s="124">
        <f t="shared" si="3"/>
        <v>260.69010000000003</v>
      </c>
      <c r="Z7" s="124">
        <f t="shared" si="3"/>
        <v>257.43147375000007</v>
      </c>
      <c r="AA7" s="124">
        <f t="shared" si="3"/>
        <v>260.62362402450003</v>
      </c>
      <c r="AB7" s="124">
        <f t="shared" si="3"/>
        <v>285.77380374286429</v>
      </c>
      <c r="AC7" s="124">
        <f t="shared" si="3"/>
        <v>295.66157735236737</v>
      </c>
      <c r="AD7" s="124">
        <f t="shared" si="3"/>
        <v>303.76270457182227</v>
      </c>
      <c r="AE7" s="124">
        <f t="shared" si="3"/>
        <v>311.29601964520344</v>
      </c>
      <c r="AF7" s="124">
        <f t="shared" si="3"/>
        <v>319.07842013633348</v>
      </c>
      <c r="AG7" s="124">
        <f t="shared" si="3"/>
        <v>327.37445905987818</v>
      </c>
      <c r="AH7" s="124">
        <f t="shared" si="3"/>
        <v>334.24932270013556</v>
      </c>
      <c r="AI7" s="124">
        <f t="shared" si="3"/>
        <v>340.9343091541383</v>
      </c>
      <c r="AJ7" s="124">
        <f t="shared" si="3"/>
        <v>347.75299533722108</v>
      </c>
      <c r="AK7" s="124">
        <f t="shared" si="3"/>
        <v>354.70805524396553</v>
      </c>
      <c r="AL7" s="15"/>
    </row>
    <row r="8" spans="1:38" x14ac:dyDescent="0.25">
      <c r="A8" s="51" t="s">
        <v>385</v>
      </c>
      <c r="B8" s="5">
        <v>10</v>
      </c>
      <c r="C8" s="11">
        <f>Parameters!$D$17</f>
        <v>0.26</v>
      </c>
      <c r="D8" s="5">
        <v>20</v>
      </c>
      <c r="E8" s="11">
        <f>Parameters!$D$19</f>
        <v>0.31</v>
      </c>
      <c r="F8" s="5"/>
      <c r="G8" s="11"/>
      <c r="H8" s="5">
        <v>50</v>
      </c>
      <c r="I8" s="11">
        <f>Parameters!$D$23</f>
        <v>0.28999999999999998</v>
      </c>
      <c r="J8" s="5">
        <v>30</v>
      </c>
      <c r="K8" s="43">
        <f>Parameters!$D$25</f>
        <v>0.28999999999999998</v>
      </c>
      <c r="L8" s="4"/>
      <c r="M8" s="9"/>
      <c r="N8" s="4"/>
      <c r="O8" s="9"/>
      <c r="P8" s="9"/>
      <c r="Q8" s="4"/>
      <c r="R8" s="9"/>
      <c r="S8" s="37"/>
      <c r="T8" s="37"/>
      <c r="U8" s="37"/>
      <c r="V8" s="37"/>
      <c r="W8" s="74">
        <f t="shared" si="0"/>
        <v>35.199999999999996</v>
      </c>
      <c r="X8" s="124">
        <f t="shared" si="2"/>
        <v>35.199999999999996</v>
      </c>
      <c r="Y8" s="124">
        <f t="shared" si="3"/>
        <v>35.287999999999997</v>
      </c>
      <c r="Z8" s="124">
        <f t="shared" si="3"/>
        <v>34.846899999999998</v>
      </c>
      <c r="AA8" s="124">
        <f t="shared" si="3"/>
        <v>35.279001559999998</v>
      </c>
      <c r="AB8" s="124">
        <f t="shared" si="3"/>
        <v>38.683425210540001</v>
      </c>
      <c r="AC8" s="124">
        <f t="shared" si="3"/>
        <v>40.021871722824685</v>
      </c>
      <c r="AD8" s="124">
        <f t="shared" si="3"/>
        <v>41.118471008030085</v>
      </c>
      <c r="AE8" s="124">
        <f t="shared" si="3"/>
        <v>42.138209089029225</v>
      </c>
      <c r="AF8" s="124">
        <f t="shared" si="3"/>
        <v>43.191664316254951</v>
      </c>
      <c r="AG8" s="124">
        <f t="shared" si="3"/>
        <v>44.314647588477577</v>
      </c>
      <c r="AH8" s="124">
        <f t="shared" si="3"/>
        <v>45.245255187835603</v>
      </c>
      <c r="AI8" s="124">
        <f t="shared" si="3"/>
        <v>46.150160291592314</v>
      </c>
      <c r="AJ8" s="124">
        <f t="shared" si="3"/>
        <v>47.073163497424162</v>
      </c>
      <c r="AK8" s="124">
        <f t="shared" si="3"/>
        <v>48.014626767372647</v>
      </c>
      <c r="AL8" s="15"/>
    </row>
    <row r="9" spans="1:38" x14ac:dyDescent="0.25">
      <c r="A9" s="51" t="s">
        <v>386</v>
      </c>
      <c r="B9" s="5">
        <v>10</v>
      </c>
      <c r="C9" s="11">
        <f>Parameters!$D$17</f>
        <v>0.26</v>
      </c>
      <c r="D9" s="5">
        <v>20</v>
      </c>
      <c r="E9" s="11">
        <f>Parameters!$D$19</f>
        <v>0.31</v>
      </c>
      <c r="F9" s="5"/>
      <c r="G9" s="11"/>
      <c r="H9" s="5">
        <v>50</v>
      </c>
      <c r="I9" s="11">
        <f>Parameters!$D$23</f>
        <v>0.28999999999999998</v>
      </c>
      <c r="J9" s="5">
        <v>30</v>
      </c>
      <c r="K9" s="43">
        <f>Parameters!$D$25</f>
        <v>0.28999999999999998</v>
      </c>
      <c r="L9" s="4"/>
      <c r="M9" s="9"/>
      <c r="N9" s="4"/>
      <c r="O9" s="9"/>
      <c r="P9" s="9"/>
      <c r="Q9" s="4"/>
      <c r="R9" s="9"/>
      <c r="S9" s="37"/>
      <c r="T9" s="37"/>
      <c r="U9" s="37"/>
      <c r="V9" s="37"/>
      <c r="W9" s="74">
        <f t="shared" si="0"/>
        <v>35.199999999999996</v>
      </c>
      <c r="X9" s="124">
        <f t="shared" si="2"/>
        <v>35.199999999999996</v>
      </c>
      <c r="Y9" s="124">
        <f t="shared" si="3"/>
        <v>35.287999999999997</v>
      </c>
      <c r="Z9" s="124">
        <f t="shared" si="3"/>
        <v>34.846899999999998</v>
      </c>
      <c r="AA9" s="124">
        <f t="shared" si="3"/>
        <v>35.279001559999998</v>
      </c>
      <c r="AB9" s="124">
        <f t="shared" si="3"/>
        <v>38.683425210540001</v>
      </c>
      <c r="AC9" s="124">
        <f t="shared" si="3"/>
        <v>40.021871722824685</v>
      </c>
      <c r="AD9" s="124">
        <f t="shared" si="3"/>
        <v>41.118471008030085</v>
      </c>
      <c r="AE9" s="124">
        <f t="shared" si="3"/>
        <v>42.138209089029225</v>
      </c>
      <c r="AF9" s="124">
        <f t="shared" si="3"/>
        <v>43.191664316254951</v>
      </c>
      <c r="AG9" s="124">
        <f t="shared" si="3"/>
        <v>44.314647588477577</v>
      </c>
      <c r="AH9" s="124">
        <f t="shared" si="3"/>
        <v>45.245255187835603</v>
      </c>
      <c r="AI9" s="124">
        <f t="shared" si="3"/>
        <v>46.150160291592314</v>
      </c>
      <c r="AJ9" s="124">
        <f t="shared" si="3"/>
        <v>47.073163497424162</v>
      </c>
      <c r="AK9" s="124">
        <f t="shared" si="3"/>
        <v>48.014626767372647</v>
      </c>
      <c r="AL9" s="15"/>
    </row>
    <row r="10" spans="1:38" x14ac:dyDescent="0.25">
      <c r="A10" s="51" t="s">
        <v>387</v>
      </c>
      <c r="B10" s="5">
        <v>10</v>
      </c>
      <c r="C10" s="11">
        <f>Parameters!$D$17</f>
        <v>0.26</v>
      </c>
      <c r="D10" s="5">
        <v>20</v>
      </c>
      <c r="E10" s="11">
        <f>Parameters!$D$19</f>
        <v>0.31</v>
      </c>
      <c r="F10" s="5"/>
      <c r="G10" s="11"/>
      <c r="H10" s="5">
        <v>100</v>
      </c>
      <c r="I10" s="11">
        <f>Parameters!$D$23</f>
        <v>0.28999999999999998</v>
      </c>
      <c r="J10" s="5">
        <v>240</v>
      </c>
      <c r="K10" s="43">
        <f>Parameters!$D$25</f>
        <v>0.28999999999999998</v>
      </c>
      <c r="L10" s="4"/>
      <c r="M10" s="9"/>
      <c r="N10" s="4">
        <v>240</v>
      </c>
      <c r="O10" s="9">
        <f>Parameters!$D$29</f>
        <v>0.28999999999999998</v>
      </c>
      <c r="P10" s="9"/>
      <c r="Q10" s="4"/>
      <c r="R10" s="9"/>
      <c r="S10" s="37"/>
      <c r="T10" s="37"/>
      <c r="U10" s="37"/>
      <c r="V10" s="37"/>
      <c r="W10" s="74">
        <f t="shared" ref="W10" si="4">IF((B10*C10+D10*E10+F10*G10+H10*I10+J10*K10+L10*M10+N10*O10+P10+Q10*R10)=0,"",
                          ((B10*C10+D10*E10+F10*G10+H10*I10+J10*K10+L10*M10+N10*O10)*IF(U10&gt;0,U10,1)+P10+IF(Q10=0,1,Q10)*R10)*(1+Overhead_Common)*IF(V10&gt;0,V10,1))</f>
        <v>194.70000000000002</v>
      </c>
      <c r="X10" s="124">
        <f t="shared" ref="X10" si="5">W10</f>
        <v>194.70000000000002</v>
      </c>
      <c r="Y10" s="124">
        <f t="shared" si="3"/>
        <v>195.18675000000002</v>
      </c>
      <c r="Z10" s="124">
        <f t="shared" si="3"/>
        <v>192.74691562500001</v>
      </c>
      <c r="AA10" s="124">
        <f t="shared" si="3"/>
        <v>195.13697737875</v>
      </c>
      <c r="AB10" s="124">
        <f t="shared" si="3"/>
        <v>213.96769569579939</v>
      </c>
      <c r="AC10" s="124">
        <f t="shared" si="3"/>
        <v>221.37097796687405</v>
      </c>
      <c r="AD10" s="124">
        <f t="shared" si="3"/>
        <v>227.43654276316641</v>
      </c>
      <c r="AE10" s="124">
        <f t="shared" si="3"/>
        <v>233.07696902369293</v>
      </c>
      <c r="AF10" s="124">
        <f t="shared" si="3"/>
        <v>238.90389324928523</v>
      </c>
      <c r="AG10" s="124">
        <f t="shared" si="3"/>
        <v>245.11539447376666</v>
      </c>
      <c r="AH10" s="124">
        <f t="shared" si="3"/>
        <v>250.26281775771574</v>
      </c>
      <c r="AI10" s="124">
        <f t="shared" si="3"/>
        <v>255.26807411287007</v>
      </c>
      <c r="AJ10" s="124">
        <f t="shared" si="3"/>
        <v>260.37343559512749</v>
      </c>
      <c r="AK10" s="124">
        <f t="shared" si="3"/>
        <v>265.58090430703004</v>
      </c>
    </row>
    <row r="11" spans="1:38" ht="31.5" x14ac:dyDescent="0.25">
      <c r="A11" s="50" t="s">
        <v>390</v>
      </c>
      <c r="B11" s="97"/>
      <c r="C11" s="73"/>
      <c r="D11" s="97"/>
      <c r="E11" s="73"/>
      <c r="F11" s="97"/>
      <c r="G11" s="73"/>
      <c r="H11" s="97"/>
      <c r="I11" s="73"/>
      <c r="J11" s="97"/>
      <c r="K11" s="73"/>
      <c r="L11" s="97"/>
      <c r="M11" s="73"/>
      <c r="N11" s="72"/>
      <c r="O11" s="73"/>
      <c r="P11" s="73"/>
      <c r="Q11" s="72"/>
      <c r="R11" s="72"/>
      <c r="S11" s="73"/>
      <c r="T11" s="72"/>
      <c r="U11" s="72"/>
      <c r="V11" s="72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</row>
    <row r="12" spans="1:38" ht="31.5" x14ac:dyDescent="0.25">
      <c r="A12" s="51" t="s">
        <v>382</v>
      </c>
      <c r="B12" s="5">
        <v>10</v>
      </c>
      <c r="C12" s="11">
        <f>Parameters!$D$17</f>
        <v>0.26</v>
      </c>
      <c r="D12" s="5">
        <v>20</v>
      </c>
      <c r="E12" s="11">
        <f>Parameters!$D$19</f>
        <v>0.31</v>
      </c>
      <c r="F12" s="5"/>
      <c r="G12" s="11"/>
      <c r="H12" s="5">
        <v>50</v>
      </c>
      <c r="I12" s="11">
        <f>Parameters!$D$23</f>
        <v>0.28999999999999998</v>
      </c>
      <c r="J12" s="5">
        <v>430</v>
      </c>
      <c r="K12" s="43">
        <f>Parameters!$D$25</f>
        <v>0.28999999999999998</v>
      </c>
      <c r="L12" s="4"/>
      <c r="M12" s="9"/>
      <c r="N12" s="4"/>
      <c r="O12" s="9"/>
      <c r="P12" s="9"/>
      <c r="Q12" s="4"/>
      <c r="R12" s="9"/>
      <c r="S12" s="37"/>
      <c r="T12" s="37"/>
      <c r="U12" s="37"/>
      <c r="V12" s="37"/>
      <c r="W12" s="74">
        <f t="shared" ref="W12:W18" si="6">IF((B12*C12+D12*E12+F12*G12+H12*I12+J12*K12+L12*M12+N12*O12+P12+Q12*R12)=0,"",
                          ((B12*C12+D12*E12+F12*G12+H12*I12+J12*K12+L12*M12+N12*O12)*IF(U12&gt;0,U12,1)+P12+IF(Q12=0,1,Q12)*R12)*(1+Overhead_Common)*IF(V12&gt;0,V12,1))</f>
        <v>162.80000000000001</v>
      </c>
      <c r="X12" s="124">
        <f t="shared" ref="X12:X18" si="7">W12</f>
        <v>162.80000000000001</v>
      </c>
      <c r="Y12" s="124">
        <f t="shared" ref="Y12:AK12" si="8">X12*(1+X$3)</f>
        <v>163.20699999999999</v>
      </c>
      <c r="Z12" s="124">
        <f t="shared" si="8"/>
        <v>161.1669125</v>
      </c>
      <c r="AA12" s="124">
        <f t="shared" si="8"/>
        <v>163.16538221499999</v>
      </c>
      <c r="AB12" s="124">
        <f t="shared" si="8"/>
        <v>178.91084159874751</v>
      </c>
      <c r="AC12" s="124">
        <f t="shared" si="8"/>
        <v>185.10115671806417</v>
      </c>
      <c r="AD12" s="124">
        <f t="shared" si="8"/>
        <v>190.17292841213916</v>
      </c>
      <c r="AE12" s="124">
        <f t="shared" si="8"/>
        <v>194.88921703676019</v>
      </c>
      <c r="AF12" s="124">
        <f t="shared" si="8"/>
        <v>199.76144746267917</v>
      </c>
      <c r="AG12" s="124">
        <f t="shared" si="8"/>
        <v>204.95524509670884</v>
      </c>
      <c r="AH12" s="124">
        <f t="shared" si="8"/>
        <v>209.2593052437397</v>
      </c>
      <c r="AI12" s="124">
        <f t="shared" si="8"/>
        <v>213.44449134861449</v>
      </c>
      <c r="AJ12" s="124">
        <f t="shared" si="8"/>
        <v>217.71338117558679</v>
      </c>
      <c r="AK12" s="124">
        <f t="shared" si="8"/>
        <v>222.06764879909852</v>
      </c>
    </row>
    <row r="13" spans="1:38" ht="31.5" x14ac:dyDescent="0.25">
      <c r="A13" s="51" t="s">
        <v>383</v>
      </c>
      <c r="B13" s="5"/>
      <c r="C13" s="11"/>
      <c r="D13" s="5"/>
      <c r="E13" s="11"/>
      <c r="F13" s="5"/>
      <c r="G13" s="11"/>
      <c r="H13" s="5"/>
      <c r="I13" s="11"/>
      <c r="J13" s="5">
        <v>60</v>
      </c>
      <c r="K13" s="43">
        <f>Parameters!$D$25</f>
        <v>0.28999999999999998</v>
      </c>
      <c r="L13" s="4"/>
      <c r="M13" s="9"/>
      <c r="N13" s="4"/>
      <c r="O13" s="9"/>
      <c r="P13" s="9"/>
      <c r="Q13" s="4"/>
      <c r="R13" s="9"/>
      <c r="S13" s="37"/>
      <c r="T13" s="37"/>
      <c r="U13" s="76">
        <f>Parameters!$B$7</f>
        <v>1.5</v>
      </c>
      <c r="V13" s="37"/>
      <c r="W13" s="74">
        <f t="shared" si="6"/>
        <v>28.71</v>
      </c>
      <c r="X13" s="124">
        <f t="shared" si="7"/>
        <v>28.71</v>
      </c>
      <c r="Y13" s="124">
        <f t="shared" ref="Y13:AK13" si="9">X13*(1+X$3)</f>
        <v>28.781775</v>
      </c>
      <c r="Z13" s="124">
        <f t="shared" si="9"/>
        <v>28.422002812500001</v>
      </c>
      <c r="AA13" s="124">
        <f t="shared" si="9"/>
        <v>28.774435647375</v>
      </c>
      <c r="AB13" s="124">
        <f t="shared" si="9"/>
        <v>31.551168687346689</v>
      </c>
      <c r="AC13" s="124">
        <f t="shared" si="9"/>
        <v>32.64283912392888</v>
      </c>
      <c r="AD13" s="124">
        <f t="shared" si="9"/>
        <v>33.537252915924533</v>
      </c>
      <c r="AE13" s="124">
        <f t="shared" si="9"/>
        <v>34.368976788239458</v>
      </c>
      <c r="AF13" s="124">
        <f t="shared" si="9"/>
        <v>35.228201207945439</v>
      </c>
      <c r="AG13" s="124">
        <f t="shared" si="9"/>
        <v>36.144134439352023</v>
      </c>
      <c r="AH13" s="124">
        <f t="shared" si="9"/>
        <v>36.903161262578415</v>
      </c>
      <c r="AI13" s="124">
        <f t="shared" si="9"/>
        <v>37.641224487829987</v>
      </c>
      <c r="AJ13" s="124">
        <f t="shared" si="9"/>
        <v>38.394048977586586</v>
      </c>
      <c r="AK13" s="124">
        <f t="shared" si="9"/>
        <v>39.161929957138319</v>
      </c>
    </row>
    <row r="14" spans="1:38" x14ac:dyDescent="0.25">
      <c r="A14" s="51" t="s">
        <v>388</v>
      </c>
      <c r="B14" s="5">
        <v>10</v>
      </c>
      <c r="C14" s="11">
        <f>Parameters!$D$17</f>
        <v>0.26</v>
      </c>
      <c r="D14" s="5">
        <v>20</v>
      </c>
      <c r="E14" s="11">
        <f>Parameters!$D$19</f>
        <v>0.31</v>
      </c>
      <c r="F14" s="5">
        <v>120</v>
      </c>
      <c r="G14" s="11">
        <f>Parameters!$D$21</f>
        <v>0.33</v>
      </c>
      <c r="H14" s="5"/>
      <c r="I14" s="11"/>
      <c r="J14" s="5"/>
      <c r="K14" s="43"/>
      <c r="L14" s="4"/>
      <c r="M14" s="9"/>
      <c r="N14" s="4"/>
      <c r="O14" s="9"/>
      <c r="P14" s="9"/>
      <c r="Q14" s="4"/>
      <c r="R14" s="9"/>
      <c r="S14" s="37"/>
      <c r="T14" s="37"/>
      <c r="U14" s="37"/>
      <c r="V14" s="37"/>
      <c r="W14" s="74">
        <f t="shared" si="6"/>
        <v>53.240000000000009</v>
      </c>
      <c r="X14" s="124">
        <f t="shared" si="7"/>
        <v>53.240000000000009</v>
      </c>
      <c r="Y14" s="124">
        <f t="shared" ref="Y14:AK14" si="10">X14*(1+X$3)</f>
        <v>53.373100000000008</v>
      </c>
      <c r="Z14" s="124">
        <f t="shared" si="10"/>
        <v>52.705936250000008</v>
      </c>
      <c r="AA14" s="124">
        <f t="shared" si="10"/>
        <v>53.359489859500009</v>
      </c>
      <c r="AB14" s="124">
        <f t="shared" si="10"/>
        <v>58.508680630941761</v>
      </c>
      <c r="AC14" s="124">
        <f t="shared" si="10"/>
        <v>60.533080980772347</v>
      </c>
      <c r="AD14" s="124">
        <f t="shared" si="10"/>
        <v>62.191687399645517</v>
      </c>
      <c r="AE14" s="124">
        <f t="shared" si="10"/>
        <v>63.734041247156725</v>
      </c>
      <c r="AF14" s="124">
        <f t="shared" si="10"/>
        <v>65.327392278335637</v>
      </c>
      <c r="AG14" s="124">
        <f t="shared" si="10"/>
        <v>67.025904477572368</v>
      </c>
      <c r="AH14" s="124">
        <f t="shared" si="10"/>
        <v>68.43344847160138</v>
      </c>
      <c r="AI14" s="124">
        <f t="shared" si="10"/>
        <v>69.802117441033403</v>
      </c>
      <c r="AJ14" s="124">
        <f t="shared" si="10"/>
        <v>71.198159789854074</v>
      </c>
      <c r="AK14" s="124">
        <f t="shared" si="10"/>
        <v>72.62212298565116</v>
      </c>
    </row>
    <row r="15" spans="1:38" x14ac:dyDescent="0.25">
      <c r="A15" s="51" t="s">
        <v>389</v>
      </c>
      <c r="B15" s="5">
        <v>10</v>
      </c>
      <c r="C15" s="11">
        <f>Parameters!$D$17</f>
        <v>0.26</v>
      </c>
      <c r="D15" s="5">
        <v>20</v>
      </c>
      <c r="E15" s="11">
        <f>Parameters!$D$19</f>
        <v>0.31</v>
      </c>
      <c r="F15" s="5">
        <v>180</v>
      </c>
      <c r="G15" s="11">
        <f>Parameters!$D$21</f>
        <v>0.33</v>
      </c>
      <c r="H15" s="5">
        <v>100</v>
      </c>
      <c r="I15" s="11">
        <f>Parameters!$D$23</f>
        <v>0.28999999999999998</v>
      </c>
      <c r="J15" s="5">
        <v>240</v>
      </c>
      <c r="K15" s="43">
        <f>Parameters!$D$25</f>
        <v>0.28999999999999998</v>
      </c>
      <c r="L15" s="4"/>
      <c r="M15" s="9"/>
      <c r="N15" s="4">
        <v>240</v>
      </c>
      <c r="O15" s="9">
        <f>Parameters!$D$29</f>
        <v>0.28999999999999998</v>
      </c>
      <c r="P15" s="9"/>
      <c r="Q15" s="4"/>
      <c r="R15" s="9"/>
      <c r="S15" s="37"/>
      <c r="T15" s="37"/>
      <c r="U15" s="37"/>
      <c r="V15" s="37"/>
      <c r="W15" s="74">
        <f t="shared" si="6"/>
        <v>260.04000000000002</v>
      </c>
      <c r="X15" s="124">
        <f t="shared" si="7"/>
        <v>260.04000000000002</v>
      </c>
      <c r="Y15" s="124">
        <f t="shared" ref="Y15:AK15" si="11">X15*(1+X$3)</f>
        <v>260.69010000000003</v>
      </c>
      <c r="Z15" s="124">
        <f t="shared" si="11"/>
        <v>257.43147375000007</v>
      </c>
      <c r="AA15" s="124">
        <f t="shared" si="11"/>
        <v>260.62362402450003</v>
      </c>
      <c r="AB15" s="124">
        <f t="shared" si="11"/>
        <v>285.77380374286429</v>
      </c>
      <c r="AC15" s="124">
        <f t="shared" si="11"/>
        <v>295.66157735236737</v>
      </c>
      <c r="AD15" s="124">
        <f t="shared" si="11"/>
        <v>303.76270457182227</v>
      </c>
      <c r="AE15" s="124">
        <f t="shared" si="11"/>
        <v>311.29601964520344</v>
      </c>
      <c r="AF15" s="124">
        <f t="shared" si="11"/>
        <v>319.07842013633348</v>
      </c>
      <c r="AG15" s="124">
        <f t="shared" si="11"/>
        <v>327.37445905987818</v>
      </c>
      <c r="AH15" s="124">
        <f t="shared" si="11"/>
        <v>334.24932270013556</v>
      </c>
      <c r="AI15" s="124">
        <f t="shared" si="11"/>
        <v>340.9343091541383</v>
      </c>
      <c r="AJ15" s="124">
        <f t="shared" si="11"/>
        <v>347.75299533722108</v>
      </c>
      <c r="AK15" s="124">
        <f t="shared" si="11"/>
        <v>354.70805524396553</v>
      </c>
    </row>
    <row r="16" spans="1:38" x14ac:dyDescent="0.25">
      <c r="A16" s="51" t="s">
        <v>385</v>
      </c>
      <c r="B16" s="5">
        <v>10</v>
      </c>
      <c r="C16" s="11">
        <f>Parameters!$D$17</f>
        <v>0.26</v>
      </c>
      <c r="D16" s="5">
        <v>20</v>
      </c>
      <c r="E16" s="11">
        <f>Parameters!$D$19</f>
        <v>0.31</v>
      </c>
      <c r="F16" s="5"/>
      <c r="G16" s="11"/>
      <c r="H16" s="5">
        <v>50</v>
      </c>
      <c r="I16" s="11">
        <f>Parameters!$D$23</f>
        <v>0.28999999999999998</v>
      </c>
      <c r="J16" s="5">
        <v>30</v>
      </c>
      <c r="K16" s="43">
        <f>Parameters!$D$25</f>
        <v>0.28999999999999998</v>
      </c>
      <c r="L16" s="4"/>
      <c r="M16" s="9"/>
      <c r="N16" s="4"/>
      <c r="O16" s="9"/>
      <c r="P16" s="9"/>
      <c r="Q16" s="4"/>
      <c r="R16" s="9"/>
      <c r="S16" s="37"/>
      <c r="T16" s="37"/>
      <c r="U16" s="37"/>
      <c r="V16" s="37"/>
      <c r="W16" s="74">
        <f t="shared" si="6"/>
        <v>35.199999999999996</v>
      </c>
      <c r="X16" s="124">
        <f t="shared" si="7"/>
        <v>35.199999999999996</v>
      </c>
      <c r="Y16" s="124">
        <f t="shared" ref="Y16:AK16" si="12">X16*(1+X$3)</f>
        <v>35.287999999999997</v>
      </c>
      <c r="Z16" s="124">
        <f t="shared" si="12"/>
        <v>34.846899999999998</v>
      </c>
      <c r="AA16" s="124">
        <f t="shared" si="12"/>
        <v>35.279001559999998</v>
      </c>
      <c r="AB16" s="124">
        <f t="shared" si="12"/>
        <v>38.683425210540001</v>
      </c>
      <c r="AC16" s="124">
        <f t="shared" si="12"/>
        <v>40.021871722824685</v>
      </c>
      <c r="AD16" s="124">
        <f t="shared" si="12"/>
        <v>41.118471008030085</v>
      </c>
      <c r="AE16" s="124">
        <f t="shared" si="12"/>
        <v>42.138209089029225</v>
      </c>
      <c r="AF16" s="124">
        <f t="shared" si="12"/>
        <v>43.191664316254951</v>
      </c>
      <c r="AG16" s="124">
        <f t="shared" si="12"/>
        <v>44.314647588477577</v>
      </c>
      <c r="AH16" s="124">
        <f t="shared" si="12"/>
        <v>45.245255187835603</v>
      </c>
      <c r="AI16" s="124">
        <f t="shared" si="12"/>
        <v>46.150160291592314</v>
      </c>
      <c r="AJ16" s="124">
        <f t="shared" si="12"/>
        <v>47.073163497424162</v>
      </c>
      <c r="AK16" s="124">
        <f t="shared" si="12"/>
        <v>48.014626767372647</v>
      </c>
    </row>
    <row r="17" spans="1:37" x14ac:dyDescent="0.25">
      <c r="A17" s="51" t="s">
        <v>386</v>
      </c>
      <c r="B17" s="5">
        <v>10</v>
      </c>
      <c r="C17" s="11">
        <f>Parameters!$D$17</f>
        <v>0.26</v>
      </c>
      <c r="D17" s="5">
        <v>20</v>
      </c>
      <c r="E17" s="11">
        <f>Parameters!$D$19</f>
        <v>0.31</v>
      </c>
      <c r="F17" s="5"/>
      <c r="G17" s="11"/>
      <c r="H17" s="5">
        <v>50</v>
      </c>
      <c r="I17" s="11">
        <f>Parameters!$D$23</f>
        <v>0.28999999999999998</v>
      </c>
      <c r="J17" s="5">
        <v>30</v>
      </c>
      <c r="K17" s="43">
        <f>Parameters!$D$25</f>
        <v>0.28999999999999998</v>
      </c>
      <c r="L17" s="4"/>
      <c r="M17" s="9"/>
      <c r="N17" s="4"/>
      <c r="O17" s="9"/>
      <c r="P17" s="9"/>
      <c r="Q17" s="4"/>
      <c r="R17" s="9"/>
      <c r="S17" s="37"/>
      <c r="T17" s="37"/>
      <c r="U17" s="37"/>
      <c r="V17" s="37"/>
      <c r="W17" s="74">
        <f t="shared" si="6"/>
        <v>35.199999999999996</v>
      </c>
      <c r="X17" s="124">
        <f t="shared" si="7"/>
        <v>35.199999999999996</v>
      </c>
      <c r="Y17" s="124">
        <f t="shared" ref="Y17:AK17" si="13">X17*(1+X$3)</f>
        <v>35.287999999999997</v>
      </c>
      <c r="Z17" s="124">
        <f t="shared" si="13"/>
        <v>34.846899999999998</v>
      </c>
      <c r="AA17" s="124">
        <f t="shared" si="13"/>
        <v>35.279001559999998</v>
      </c>
      <c r="AB17" s="124">
        <f t="shared" si="13"/>
        <v>38.683425210540001</v>
      </c>
      <c r="AC17" s="124">
        <f t="shared" si="13"/>
        <v>40.021871722824685</v>
      </c>
      <c r="AD17" s="124">
        <f t="shared" si="13"/>
        <v>41.118471008030085</v>
      </c>
      <c r="AE17" s="124">
        <f t="shared" si="13"/>
        <v>42.138209089029225</v>
      </c>
      <c r="AF17" s="124">
        <f t="shared" si="13"/>
        <v>43.191664316254951</v>
      </c>
      <c r="AG17" s="124">
        <f t="shared" si="13"/>
        <v>44.314647588477577</v>
      </c>
      <c r="AH17" s="124">
        <f t="shared" si="13"/>
        <v>45.245255187835603</v>
      </c>
      <c r="AI17" s="124">
        <f t="shared" si="13"/>
        <v>46.150160291592314</v>
      </c>
      <c r="AJ17" s="124">
        <f t="shared" si="13"/>
        <v>47.073163497424162</v>
      </c>
      <c r="AK17" s="124">
        <f t="shared" si="13"/>
        <v>48.014626767372647</v>
      </c>
    </row>
    <row r="18" spans="1:37" x14ac:dyDescent="0.25">
      <c r="A18" s="51" t="s">
        <v>387</v>
      </c>
      <c r="B18" s="5">
        <v>10</v>
      </c>
      <c r="C18" s="11">
        <f>Parameters!$D$17</f>
        <v>0.26</v>
      </c>
      <c r="D18" s="5">
        <v>20</v>
      </c>
      <c r="E18" s="11">
        <f>Parameters!$D$19</f>
        <v>0.31</v>
      </c>
      <c r="F18" s="5"/>
      <c r="G18" s="11"/>
      <c r="H18" s="5">
        <v>100</v>
      </c>
      <c r="I18" s="11">
        <f>Parameters!$D$23</f>
        <v>0.28999999999999998</v>
      </c>
      <c r="J18" s="5">
        <v>240</v>
      </c>
      <c r="K18" s="43">
        <f>Parameters!$D$25</f>
        <v>0.28999999999999998</v>
      </c>
      <c r="L18" s="4"/>
      <c r="M18" s="9"/>
      <c r="N18" s="4">
        <v>240</v>
      </c>
      <c r="O18" s="9">
        <f>Parameters!$D$29</f>
        <v>0.28999999999999998</v>
      </c>
      <c r="P18" s="9"/>
      <c r="Q18" s="4"/>
      <c r="R18" s="9"/>
      <c r="S18" s="37"/>
      <c r="T18" s="37"/>
      <c r="U18" s="37"/>
      <c r="V18" s="37"/>
      <c r="W18" s="74">
        <f t="shared" si="6"/>
        <v>194.70000000000002</v>
      </c>
      <c r="X18" s="124">
        <f t="shared" si="7"/>
        <v>194.70000000000002</v>
      </c>
      <c r="Y18" s="124">
        <f t="shared" ref="Y18:AK18" si="14">X18*(1+X$3)</f>
        <v>195.18675000000002</v>
      </c>
      <c r="Z18" s="124">
        <f t="shared" si="14"/>
        <v>192.74691562500001</v>
      </c>
      <c r="AA18" s="124">
        <f t="shared" si="14"/>
        <v>195.13697737875</v>
      </c>
      <c r="AB18" s="124">
        <f t="shared" si="14"/>
        <v>213.96769569579939</v>
      </c>
      <c r="AC18" s="124">
        <f t="shared" si="14"/>
        <v>221.37097796687405</v>
      </c>
      <c r="AD18" s="124">
        <f t="shared" si="14"/>
        <v>227.43654276316641</v>
      </c>
      <c r="AE18" s="124">
        <f t="shared" si="14"/>
        <v>233.07696902369293</v>
      </c>
      <c r="AF18" s="124">
        <f t="shared" si="14"/>
        <v>238.90389324928523</v>
      </c>
      <c r="AG18" s="124">
        <f t="shared" si="14"/>
        <v>245.11539447376666</v>
      </c>
      <c r="AH18" s="124">
        <f t="shared" si="14"/>
        <v>250.26281775771574</v>
      </c>
      <c r="AI18" s="124">
        <f t="shared" si="14"/>
        <v>255.26807411287007</v>
      </c>
      <c r="AJ18" s="124">
        <f t="shared" si="14"/>
        <v>260.37343559512749</v>
      </c>
      <c r="AK18" s="124">
        <f t="shared" si="14"/>
        <v>265.58090430703004</v>
      </c>
    </row>
    <row r="19" spans="1:37" x14ac:dyDescent="0.25">
      <c r="A19" s="50" t="s">
        <v>391</v>
      </c>
      <c r="B19" s="97"/>
      <c r="C19" s="73"/>
      <c r="D19" s="97"/>
      <c r="E19" s="73"/>
      <c r="F19" s="97"/>
      <c r="G19" s="73"/>
      <c r="H19" s="97"/>
      <c r="I19" s="73"/>
      <c r="J19" s="97"/>
      <c r="K19" s="73"/>
      <c r="L19" s="97"/>
      <c r="M19" s="73"/>
      <c r="N19" s="97"/>
      <c r="O19" s="73"/>
      <c r="P19" s="73"/>
      <c r="Q19" s="72"/>
      <c r="R19" s="72"/>
      <c r="S19" s="73"/>
      <c r="T19" s="72"/>
      <c r="U19" s="72"/>
      <c r="V19" s="72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</row>
    <row r="20" spans="1:37" x14ac:dyDescent="0.25">
      <c r="A20" s="50" t="s">
        <v>392</v>
      </c>
      <c r="B20" s="97"/>
      <c r="C20" s="73"/>
      <c r="D20" s="97"/>
      <c r="E20" s="73"/>
      <c r="F20" s="97"/>
      <c r="G20" s="73"/>
      <c r="H20" s="97"/>
      <c r="I20" s="73"/>
      <c r="J20" s="97"/>
      <c r="K20" s="73"/>
      <c r="L20" s="97"/>
      <c r="M20" s="73"/>
      <c r="N20" s="97"/>
      <c r="O20" s="73"/>
      <c r="P20" s="73"/>
      <c r="Q20" s="72"/>
      <c r="R20" s="72"/>
      <c r="S20" s="73"/>
      <c r="T20" s="72"/>
      <c r="U20" s="72"/>
      <c r="V20" s="72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</row>
    <row r="21" spans="1:37" x14ac:dyDescent="0.25">
      <c r="A21" s="51" t="s">
        <v>393</v>
      </c>
      <c r="B21" s="5">
        <v>10</v>
      </c>
      <c r="C21" s="11">
        <f>Parameters!$D$17</f>
        <v>0.26</v>
      </c>
      <c r="D21" s="5"/>
      <c r="E21" s="11"/>
      <c r="F21" s="5">
        <v>60</v>
      </c>
      <c r="G21" s="11">
        <f>Parameters!$D$21</f>
        <v>0.33</v>
      </c>
      <c r="H21" s="5"/>
      <c r="I21" s="11"/>
      <c r="J21" s="5"/>
      <c r="K21" s="43"/>
      <c r="L21" s="4"/>
      <c r="M21" s="9"/>
      <c r="N21" s="4"/>
      <c r="O21" s="9"/>
      <c r="P21" s="9"/>
      <c r="Q21" s="4"/>
      <c r="R21" s="9"/>
      <c r="S21" s="37"/>
      <c r="T21" s="37"/>
      <c r="U21" s="37"/>
      <c r="V21" s="37"/>
      <c r="W21" s="74">
        <f t="shared" ref="W21:W28" si="15">IF((B21*C21+D21*E21+F21*G21+H21*I21+J21*K21+L21*M21+N21*O21+P21+Q21*R21)=0,"",
                          ((B21*C21+D21*E21+F21*G21+H21*I21+J21*K21+L21*M21+N21*O21)*IF(U21&gt;0,U21,1)+P21+IF(Q21=0,1,Q21)*R21)*(1+Overhead_Common)*IF(V21&gt;0,V21,1))</f>
        <v>24.640000000000004</v>
      </c>
      <c r="X21" s="124">
        <f t="shared" ref="X21:X28" si="16">W21</f>
        <v>24.640000000000004</v>
      </c>
      <c r="Y21" s="124">
        <f t="shared" ref="Y21:AK21" si="17">X21*(1+X$3)</f>
        <v>24.701600000000003</v>
      </c>
      <c r="Z21" s="124">
        <f t="shared" si="17"/>
        <v>24.392830000000004</v>
      </c>
      <c r="AA21" s="124">
        <f t="shared" si="17"/>
        <v>24.695301092000001</v>
      </c>
      <c r="AB21" s="124">
        <f t="shared" si="17"/>
        <v>27.078397647378001</v>
      </c>
      <c r="AC21" s="124">
        <f t="shared" si="17"/>
        <v>28.015310205977279</v>
      </c>
      <c r="AD21" s="124">
        <f t="shared" si="17"/>
        <v>28.782929705621058</v>
      </c>
      <c r="AE21" s="124">
        <f t="shared" si="17"/>
        <v>29.496746362320458</v>
      </c>
      <c r="AF21" s="124">
        <f t="shared" si="17"/>
        <v>30.234165021378466</v>
      </c>
      <c r="AG21" s="124">
        <f t="shared" si="17"/>
        <v>31.020253311934308</v>
      </c>
      <c r="AH21" s="124">
        <f t="shared" si="17"/>
        <v>31.671678631484927</v>
      </c>
      <c r="AI21" s="124">
        <f t="shared" si="17"/>
        <v>32.305112204114629</v>
      </c>
      <c r="AJ21" s="124">
        <f t="shared" si="17"/>
        <v>32.951214448196922</v>
      </c>
      <c r="AK21" s="124">
        <f t="shared" si="17"/>
        <v>33.610238737160863</v>
      </c>
    </row>
    <row r="22" spans="1:37" x14ac:dyDescent="0.25">
      <c r="A22" s="51" t="s">
        <v>394</v>
      </c>
      <c r="B22" s="5">
        <v>10</v>
      </c>
      <c r="C22" s="11">
        <f>Parameters!$D$17</f>
        <v>0.26</v>
      </c>
      <c r="D22" s="5"/>
      <c r="E22" s="11"/>
      <c r="F22" s="5">
        <v>180</v>
      </c>
      <c r="G22" s="11">
        <f>Parameters!$D$21</f>
        <v>0.33</v>
      </c>
      <c r="H22" s="5">
        <v>50</v>
      </c>
      <c r="I22" s="11">
        <f>Parameters!$D$23</f>
        <v>0.28999999999999998</v>
      </c>
      <c r="J22" s="5"/>
      <c r="K22" s="43"/>
      <c r="L22" s="4"/>
      <c r="M22" s="9"/>
      <c r="N22" s="4"/>
      <c r="O22" s="9"/>
      <c r="P22" s="9"/>
      <c r="Q22" s="4"/>
      <c r="R22" s="9"/>
      <c r="S22" s="37"/>
      <c r="T22" s="37"/>
      <c r="U22" s="37"/>
      <c r="V22" s="37"/>
      <c r="W22" s="74">
        <f t="shared" si="15"/>
        <v>84.15</v>
      </c>
      <c r="X22" s="124">
        <f t="shared" si="16"/>
        <v>84.15</v>
      </c>
      <c r="Y22" s="124">
        <f t="shared" ref="Y22:AK22" si="18">X22*(1+X$3)</f>
        <v>84.360375000000005</v>
      </c>
      <c r="Z22" s="124">
        <f t="shared" si="18"/>
        <v>83.305870312500005</v>
      </c>
      <c r="AA22" s="124">
        <f t="shared" si="18"/>
        <v>84.338863104375008</v>
      </c>
      <c r="AB22" s="124">
        <f t="shared" si="18"/>
        <v>92.477563393947193</v>
      </c>
      <c r="AC22" s="124">
        <f t="shared" si="18"/>
        <v>95.677287087377763</v>
      </c>
      <c r="AD22" s="124">
        <f t="shared" si="18"/>
        <v>98.298844753571927</v>
      </c>
      <c r="AE22" s="124">
        <f t="shared" si="18"/>
        <v>100.7366561034605</v>
      </c>
      <c r="AF22" s="124">
        <f t="shared" si="18"/>
        <v>103.25507250604701</v>
      </c>
      <c r="AG22" s="124">
        <f t="shared" si="18"/>
        <v>105.93970439120424</v>
      </c>
      <c r="AH22" s="124">
        <f t="shared" si="18"/>
        <v>108.16443818341952</v>
      </c>
      <c r="AI22" s="124">
        <f t="shared" si="18"/>
        <v>110.32772694708791</v>
      </c>
      <c r="AJ22" s="124">
        <f t="shared" si="18"/>
        <v>112.53428148602967</v>
      </c>
      <c r="AK22" s="124">
        <f t="shared" si="18"/>
        <v>114.78496711575026</v>
      </c>
    </row>
    <row r="23" spans="1:37" ht="31.5" x14ac:dyDescent="0.25">
      <c r="A23" s="51" t="s">
        <v>395</v>
      </c>
      <c r="B23" s="5">
        <v>10</v>
      </c>
      <c r="C23" s="11">
        <f>Parameters!$D$17</f>
        <v>0.26</v>
      </c>
      <c r="D23" s="5">
        <v>20</v>
      </c>
      <c r="E23" s="11">
        <f>Parameters!$D$19</f>
        <v>0.31</v>
      </c>
      <c r="F23" s="5">
        <v>120</v>
      </c>
      <c r="G23" s="11">
        <f>Parameters!$D$21</f>
        <v>0.33</v>
      </c>
      <c r="H23" s="5">
        <v>50</v>
      </c>
      <c r="I23" s="11">
        <f>Parameters!$D$23</f>
        <v>0.28999999999999998</v>
      </c>
      <c r="J23" s="5">
        <v>10</v>
      </c>
      <c r="K23" s="43">
        <f>Parameters!$D$25</f>
        <v>0.28999999999999998</v>
      </c>
      <c r="L23" s="4"/>
      <c r="M23" s="9"/>
      <c r="N23" s="4"/>
      <c r="O23" s="9"/>
      <c r="P23" s="9">
        <v>234</v>
      </c>
      <c r="Q23" s="152">
        <v>1780</v>
      </c>
      <c r="R23" s="43">
        <f>Parameters!$D$32</f>
        <v>0.28999999999999998</v>
      </c>
      <c r="S23" s="37"/>
      <c r="T23" s="37"/>
      <c r="U23" s="37"/>
      <c r="V23" s="37"/>
      <c r="W23" s="74">
        <f t="shared" si="15"/>
        <v>897.6</v>
      </c>
      <c r="X23" s="124">
        <f t="shared" si="16"/>
        <v>897.6</v>
      </c>
      <c r="Y23" s="124">
        <f t="shared" ref="Y23:AK23" si="19">X23*(1+X$3)</f>
        <v>899.84399999999994</v>
      </c>
      <c r="Z23" s="124">
        <f t="shared" si="19"/>
        <v>888.59595000000002</v>
      </c>
      <c r="AA23" s="124">
        <f t="shared" si="19"/>
        <v>899.61453977999997</v>
      </c>
      <c r="AB23" s="124">
        <f t="shared" si="19"/>
        <v>986.42734286876998</v>
      </c>
      <c r="AC23" s="124">
        <f t="shared" si="19"/>
        <v>1020.5577289320294</v>
      </c>
      <c r="AD23" s="124">
        <f t="shared" si="19"/>
        <v>1048.5210107047671</v>
      </c>
      <c r="AE23" s="124">
        <f t="shared" si="19"/>
        <v>1074.5243317702452</v>
      </c>
      <c r="AF23" s="124">
        <f t="shared" si="19"/>
        <v>1101.3874400645013</v>
      </c>
      <c r="AG23" s="124">
        <f t="shared" si="19"/>
        <v>1130.0235135061785</v>
      </c>
      <c r="AH23" s="124">
        <f t="shared" si="19"/>
        <v>1153.7540072898082</v>
      </c>
      <c r="AI23" s="124">
        <f t="shared" si="19"/>
        <v>1176.8290874356044</v>
      </c>
      <c r="AJ23" s="124">
        <f t="shared" si="19"/>
        <v>1200.3656691843164</v>
      </c>
      <c r="AK23" s="124">
        <f t="shared" si="19"/>
        <v>1224.3729825680027</v>
      </c>
    </row>
    <row r="24" spans="1:37" ht="31.5" x14ac:dyDescent="0.25">
      <c r="A24" s="51" t="s">
        <v>396</v>
      </c>
      <c r="B24" s="5">
        <v>10</v>
      </c>
      <c r="C24" s="11">
        <f>Parameters!$D$17</f>
        <v>0.26</v>
      </c>
      <c r="D24" s="5">
        <v>20</v>
      </c>
      <c r="E24" s="11">
        <f>Parameters!$D$19</f>
        <v>0.31</v>
      </c>
      <c r="F24" s="5">
        <v>60</v>
      </c>
      <c r="G24" s="11">
        <f>Parameters!$D$21</f>
        <v>0.33</v>
      </c>
      <c r="H24" s="5">
        <v>50</v>
      </c>
      <c r="I24" s="11">
        <f>Parameters!$D$23</f>
        <v>0.28999999999999998</v>
      </c>
      <c r="J24" s="5">
        <v>10</v>
      </c>
      <c r="K24" s="43">
        <f>Parameters!$D$25</f>
        <v>0.28999999999999998</v>
      </c>
      <c r="L24" s="4"/>
      <c r="M24" s="9"/>
      <c r="N24" s="4"/>
      <c r="O24" s="9"/>
      <c r="P24" s="9">
        <v>1.92</v>
      </c>
      <c r="Q24" s="152">
        <v>1330</v>
      </c>
      <c r="R24" s="43">
        <f>Parameters!$D$32</f>
        <v>0.28999999999999998</v>
      </c>
      <c r="S24" s="37"/>
      <c r="T24" s="37"/>
      <c r="U24" s="37"/>
      <c r="V24" s="37"/>
      <c r="W24" s="74">
        <f t="shared" si="15"/>
        <v>476.98200000000003</v>
      </c>
      <c r="X24" s="124">
        <f t="shared" si="16"/>
        <v>476.98200000000003</v>
      </c>
      <c r="Y24" s="124">
        <f t="shared" ref="Y24:AK24" si="20">X24*(1+X$3)</f>
        <v>478.17445500000002</v>
      </c>
      <c r="Z24" s="124">
        <f t="shared" si="20"/>
        <v>472.19727431250004</v>
      </c>
      <c r="AA24" s="124">
        <f t="shared" si="20"/>
        <v>478.05252051397503</v>
      </c>
      <c r="AB24" s="124">
        <f t="shared" si="20"/>
        <v>524.18458874357361</v>
      </c>
      <c r="AC24" s="124">
        <f t="shared" si="20"/>
        <v>542.32137551410119</v>
      </c>
      <c r="AD24" s="124">
        <f t="shared" si="20"/>
        <v>557.18098120318757</v>
      </c>
      <c r="AE24" s="124">
        <f t="shared" si="20"/>
        <v>570.99906953702657</v>
      </c>
      <c r="AF24" s="124">
        <f t="shared" si="20"/>
        <v>585.27404627545218</v>
      </c>
      <c r="AG24" s="124">
        <f t="shared" si="20"/>
        <v>600.49117147861398</v>
      </c>
      <c r="AH24" s="124">
        <f t="shared" si="20"/>
        <v>613.10148607966482</v>
      </c>
      <c r="AI24" s="124">
        <f t="shared" si="20"/>
        <v>625.36351580125813</v>
      </c>
      <c r="AJ24" s="124">
        <f t="shared" si="20"/>
        <v>637.87078611728327</v>
      </c>
      <c r="AK24" s="124">
        <f t="shared" si="20"/>
        <v>650.6282018396289</v>
      </c>
    </row>
    <row r="25" spans="1:37" x14ac:dyDescent="0.25">
      <c r="A25" s="51" t="s">
        <v>397</v>
      </c>
      <c r="B25" s="5">
        <v>10</v>
      </c>
      <c r="C25" s="11">
        <f>Parameters!$D$17</f>
        <v>0.26</v>
      </c>
      <c r="D25" s="5">
        <v>20</v>
      </c>
      <c r="E25" s="11">
        <f>Parameters!$D$19</f>
        <v>0.31</v>
      </c>
      <c r="F25" s="5">
        <v>120</v>
      </c>
      <c r="G25" s="11">
        <f>Parameters!$D$21</f>
        <v>0.33</v>
      </c>
      <c r="H25" s="5">
        <v>50</v>
      </c>
      <c r="I25" s="11">
        <f>Parameters!$D$23</f>
        <v>0.28999999999999998</v>
      </c>
      <c r="J25" s="5">
        <v>10</v>
      </c>
      <c r="K25" s="43">
        <f>Parameters!$D$25</f>
        <v>0.28999999999999998</v>
      </c>
      <c r="L25" s="4"/>
      <c r="M25" s="9"/>
      <c r="N25" s="4">
        <v>30</v>
      </c>
      <c r="O25" s="9">
        <f>Parameters!$D$29</f>
        <v>0.28999999999999998</v>
      </c>
      <c r="P25" s="9">
        <v>216</v>
      </c>
      <c r="Q25" s="152">
        <v>1200</v>
      </c>
      <c r="R25" s="43">
        <f>Parameters!$D$32</f>
        <v>0.28999999999999998</v>
      </c>
      <c r="S25" s="37"/>
      <c r="T25" s="37"/>
      <c r="U25" s="37"/>
      <c r="V25" s="37"/>
      <c r="W25" s="74">
        <f t="shared" si="15"/>
        <v>702.35</v>
      </c>
      <c r="X25" s="124">
        <f t="shared" si="16"/>
        <v>702.35</v>
      </c>
      <c r="Y25" s="124">
        <f t="shared" ref="Y25:AK25" si="21">X25*(1+X$3)</f>
        <v>704.10587499999997</v>
      </c>
      <c r="Z25" s="124">
        <f t="shared" si="21"/>
        <v>695.30455156250002</v>
      </c>
      <c r="AA25" s="124">
        <f t="shared" si="21"/>
        <v>703.92632800187505</v>
      </c>
      <c r="AB25" s="124">
        <f t="shared" si="21"/>
        <v>771.85521865405599</v>
      </c>
      <c r="AC25" s="124">
        <f t="shared" si="21"/>
        <v>798.56140921948634</v>
      </c>
      <c r="AD25" s="124">
        <f t="shared" si="21"/>
        <v>820.44199183210037</v>
      </c>
      <c r="AE25" s="124">
        <f t="shared" si="21"/>
        <v>840.78895322953645</v>
      </c>
      <c r="AF25" s="124">
        <f t="shared" si="21"/>
        <v>861.80867706027482</v>
      </c>
      <c r="AG25" s="124">
        <f t="shared" si="21"/>
        <v>884.21570266384197</v>
      </c>
      <c r="AH25" s="124">
        <f t="shared" si="21"/>
        <v>902.7842324197826</v>
      </c>
      <c r="AI25" s="124">
        <f t="shared" si="21"/>
        <v>920.83991706817824</v>
      </c>
      <c r="AJ25" s="124">
        <f t="shared" si="21"/>
        <v>939.25671540954181</v>
      </c>
      <c r="AK25" s="124">
        <f t="shared" si="21"/>
        <v>958.0418497177327</v>
      </c>
    </row>
    <row r="26" spans="1:37" x14ac:dyDescent="0.25">
      <c r="A26" s="51" t="s">
        <v>398</v>
      </c>
      <c r="B26" s="5">
        <v>10</v>
      </c>
      <c r="C26" s="11">
        <f>Parameters!$D$17</f>
        <v>0.26</v>
      </c>
      <c r="D26" s="5">
        <v>20</v>
      </c>
      <c r="E26" s="11">
        <f>Parameters!$D$19</f>
        <v>0.31</v>
      </c>
      <c r="F26" s="5">
        <v>60</v>
      </c>
      <c r="G26" s="11">
        <f>Parameters!$D$21</f>
        <v>0.33</v>
      </c>
      <c r="H26" s="5"/>
      <c r="I26" s="11"/>
      <c r="J26" s="5"/>
      <c r="K26" s="43"/>
      <c r="L26" s="4"/>
      <c r="M26" s="9"/>
      <c r="N26" s="4"/>
      <c r="O26" s="9"/>
      <c r="P26" s="9"/>
      <c r="Q26" s="152">
        <v>5340</v>
      </c>
      <c r="R26" s="43">
        <f>Parameters!$D$32</f>
        <v>0.28999999999999998</v>
      </c>
      <c r="S26" s="37"/>
      <c r="T26" s="37"/>
      <c r="U26" s="37"/>
      <c r="V26" s="37"/>
      <c r="W26" s="74">
        <f t="shared" si="15"/>
        <v>1734.9199999999998</v>
      </c>
      <c r="X26" s="124">
        <f t="shared" si="16"/>
        <v>1734.9199999999998</v>
      </c>
      <c r="Y26" s="124">
        <f t="shared" ref="Y26:AK26" si="22">X26*(1+X$3)</f>
        <v>1739.2572999999998</v>
      </c>
      <c r="Z26" s="124">
        <f t="shared" si="22"/>
        <v>1717.5165837499999</v>
      </c>
      <c r="AA26" s="124">
        <f t="shared" si="22"/>
        <v>1738.8137893884998</v>
      </c>
      <c r="AB26" s="124">
        <f t="shared" si="22"/>
        <v>1906.60932006449</v>
      </c>
      <c r="AC26" s="124">
        <f t="shared" si="22"/>
        <v>1972.5780025387212</v>
      </c>
      <c r="AD26" s="124">
        <f t="shared" si="22"/>
        <v>2026.6266398082823</v>
      </c>
      <c r="AE26" s="124">
        <f t="shared" si="22"/>
        <v>2076.8869804755277</v>
      </c>
      <c r="AF26" s="124">
        <f t="shared" si="22"/>
        <v>2128.8091549874157</v>
      </c>
      <c r="AG26" s="124">
        <f t="shared" si="22"/>
        <v>2184.1581930170887</v>
      </c>
      <c r="AH26" s="124">
        <f t="shared" si="22"/>
        <v>2230.0255150704475</v>
      </c>
      <c r="AI26" s="124">
        <f t="shared" si="22"/>
        <v>2274.6260253718565</v>
      </c>
      <c r="AJ26" s="124">
        <f t="shared" si="22"/>
        <v>2320.1185458792938</v>
      </c>
      <c r="AK26" s="124">
        <f t="shared" si="22"/>
        <v>2366.5209167968796</v>
      </c>
    </row>
    <row r="27" spans="1:37" x14ac:dyDescent="0.25">
      <c r="A27" s="51" t="s">
        <v>378</v>
      </c>
      <c r="B27" s="5">
        <v>10</v>
      </c>
      <c r="C27" s="11">
        <f>Parameters!$D$17</f>
        <v>0.26</v>
      </c>
      <c r="D27" s="5">
        <v>20</v>
      </c>
      <c r="E27" s="11">
        <f>Parameters!$D$19</f>
        <v>0.31</v>
      </c>
      <c r="F27" s="5"/>
      <c r="G27" s="11"/>
      <c r="H27" s="5">
        <v>50</v>
      </c>
      <c r="I27" s="11">
        <f>Parameters!$D$23</f>
        <v>0.28999999999999998</v>
      </c>
      <c r="J27" s="5">
        <v>30</v>
      </c>
      <c r="K27" s="43">
        <f>Parameters!$D$25</f>
        <v>0.28999999999999998</v>
      </c>
      <c r="L27" s="4"/>
      <c r="M27" s="9"/>
      <c r="N27" s="4"/>
      <c r="O27" s="9"/>
      <c r="P27" s="9"/>
      <c r="Q27" s="153"/>
      <c r="R27" s="9"/>
      <c r="S27" s="37"/>
      <c r="T27" s="37"/>
      <c r="U27" s="37"/>
      <c r="V27" s="37"/>
      <c r="W27" s="74">
        <f t="shared" si="15"/>
        <v>35.199999999999996</v>
      </c>
      <c r="X27" s="124">
        <f t="shared" si="16"/>
        <v>35.199999999999996</v>
      </c>
      <c r="Y27" s="124">
        <f t="shared" ref="Y27:AK27" si="23">X27*(1+X$3)</f>
        <v>35.287999999999997</v>
      </c>
      <c r="Z27" s="124">
        <f t="shared" si="23"/>
        <v>34.846899999999998</v>
      </c>
      <c r="AA27" s="124">
        <f t="shared" si="23"/>
        <v>35.279001559999998</v>
      </c>
      <c r="AB27" s="124">
        <f t="shared" si="23"/>
        <v>38.683425210540001</v>
      </c>
      <c r="AC27" s="124">
        <f t="shared" si="23"/>
        <v>40.021871722824685</v>
      </c>
      <c r="AD27" s="124">
        <f t="shared" si="23"/>
        <v>41.118471008030085</v>
      </c>
      <c r="AE27" s="124">
        <f t="shared" si="23"/>
        <v>42.138209089029225</v>
      </c>
      <c r="AF27" s="124">
        <f t="shared" si="23"/>
        <v>43.191664316254951</v>
      </c>
      <c r="AG27" s="124">
        <f t="shared" si="23"/>
        <v>44.314647588477577</v>
      </c>
      <c r="AH27" s="124">
        <f t="shared" si="23"/>
        <v>45.245255187835603</v>
      </c>
      <c r="AI27" s="124">
        <f t="shared" si="23"/>
        <v>46.150160291592314</v>
      </c>
      <c r="AJ27" s="124">
        <f t="shared" si="23"/>
        <v>47.073163497424162</v>
      </c>
      <c r="AK27" s="124">
        <f t="shared" si="23"/>
        <v>48.014626767372647</v>
      </c>
    </row>
    <row r="28" spans="1:37" x14ac:dyDescent="0.25">
      <c r="A28" s="51" t="s">
        <v>379</v>
      </c>
      <c r="B28" s="5">
        <v>10</v>
      </c>
      <c r="C28" s="11">
        <f>Parameters!$D$17</f>
        <v>0.26</v>
      </c>
      <c r="D28" s="5">
        <v>20</v>
      </c>
      <c r="E28" s="11">
        <f>Parameters!$D$19</f>
        <v>0.31</v>
      </c>
      <c r="F28" s="5"/>
      <c r="G28" s="11"/>
      <c r="H28" s="5">
        <v>100</v>
      </c>
      <c r="I28" s="11">
        <f>Parameters!$D$23</f>
        <v>0.28999999999999998</v>
      </c>
      <c r="J28" s="5"/>
      <c r="K28" s="43"/>
      <c r="L28" s="4">
        <v>60</v>
      </c>
      <c r="M28" s="9">
        <f>Parameters!$D$27</f>
        <v>0.28999999999999998</v>
      </c>
      <c r="N28" s="4">
        <v>120</v>
      </c>
      <c r="O28" s="9">
        <f>Parameters!$D$29</f>
        <v>0.28999999999999998</v>
      </c>
      <c r="P28" s="9"/>
      <c r="Q28" s="153"/>
      <c r="R28" s="9"/>
      <c r="S28" s="37"/>
      <c r="T28" s="37"/>
      <c r="U28" s="37"/>
      <c r="V28" s="37"/>
      <c r="W28" s="74">
        <f t="shared" si="15"/>
        <v>99.000000000000014</v>
      </c>
      <c r="X28" s="124">
        <f t="shared" si="16"/>
        <v>99.000000000000014</v>
      </c>
      <c r="Y28" s="124">
        <f t="shared" ref="Y28:AK28" si="24">X28*(1+X$3)</f>
        <v>99.247500000000002</v>
      </c>
      <c r="Z28" s="124">
        <f t="shared" si="24"/>
        <v>98.00690625</v>
      </c>
      <c r="AA28" s="124">
        <f t="shared" si="24"/>
        <v>99.222191887500003</v>
      </c>
      <c r="AB28" s="124">
        <f t="shared" si="24"/>
        <v>108.79713340464376</v>
      </c>
      <c r="AC28" s="124">
        <f t="shared" si="24"/>
        <v>112.56151422044442</v>
      </c>
      <c r="AD28" s="124">
        <f t="shared" si="24"/>
        <v>115.64569971008461</v>
      </c>
      <c r="AE28" s="124">
        <f t="shared" si="24"/>
        <v>118.51371306289471</v>
      </c>
      <c r="AF28" s="124">
        <f t="shared" si="24"/>
        <v>121.47655588946706</v>
      </c>
      <c r="AG28" s="124">
        <f t="shared" si="24"/>
        <v>124.63494634259321</v>
      </c>
      <c r="AH28" s="124">
        <f t="shared" si="24"/>
        <v>127.25228021578765</v>
      </c>
      <c r="AI28" s="124">
        <f t="shared" si="24"/>
        <v>129.7973258201034</v>
      </c>
      <c r="AJ28" s="124">
        <f t="shared" si="24"/>
        <v>132.39327233650548</v>
      </c>
      <c r="AK28" s="124">
        <f t="shared" si="24"/>
        <v>135.0411377832356</v>
      </c>
    </row>
    <row r="29" spans="1:37" x14ac:dyDescent="0.25">
      <c r="A29" s="50" t="s">
        <v>399</v>
      </c>
      <c r="B29" s="97"/>
      <c r="C29" s="73"/>
      <c r="D29" s="97"/>
      <c r="E29" s="73"/>
      <c r="F29" s="97"/>
      <c r="G29" s="73"/>
      <c r="H29" s="97"/>
      <c r="I29" s="73"/>
      <c r="J29" s="97"/>
      <c r="K29" s="73"/>
      <c r="L29" s="97"/>
      <c r="M29" s="73"/>
      <c r="N29" s="97"/>
      <c r="O29" s="73"/>
      <c r="P29" s="73"/>
      <c r="Q29" s="154"/>
      <c r="R29" s="72"/>
      <c r="S29" s="73"/>
      <c r="T29" s="72"/>
      <c r="U29" s="72"/>
      <c r="V29" s="72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</row>
    <row r="30" spans="1:37" x14ac:dyDescent="0.25">
      <c r="A30" s="51" t="s">
        <v>373</v>
      </c>
      <c r="B30" s="5">
        <v>10</v>
      </c>
      <c r="C30" s="11">
        <f>Parameters!$D$17</f>
        <v>0.26</v>
      </c>
      <c r="D30" s="5"/>
      <c r="E30" s="11"/>
      <c r="F30" s="5">
        <v>60</v>
      </c>
      <c r="G30" s="11">
        <f>Parameters!$D$21</f>
        <v>0.33</v>
      </c>
      <c r="H30" s="5"/>
      <c r="I30" s="11"/>
      <c r="J30" s="5"/>
      <c r="K30" s="43"/>
      <c r="L30" s="4"/>
      <c r="M30" s="9"/>
      <c r="N30" s="4"/>
      <c r="O30" s="9"/>
      <c r="P30" s="9"/>
      <c r="Q30" s="153"/>
      <c r="R30" s="9"/>
      <c r="S30" s="37"/>
      <c r="T30" s="37"/>
      <c r="U30" s="37"/>
      <c r="V30" s="37"/>
      <c r="W30" s="74">
        <f t="shared" ref="W30:W36" si="25">IF((B30*C30+D30*E30+F30*G30+H30*I30+J30*K30+L30*M30+N30*O30+P30+Q30*R30)=0,"",
                          ((B30*C30+D30*E30+F30*G30+H30*I30+J30*K30+L30*M30+N30*O30)*IF(U30&gt;0,U30,1)+P30+IF(Q30=0,1,Q30)*R30)*(1+Overhead_Common)*IF(V30&gt;0,V30,1))</f>
        <v>24.640000000000004</v>
      </c>
      <c r="X30" s="124">
        <f t="shared" ref="X30:X36" si="26">W30</f>
        <v>24.640000000000004</v>
      </c>
      <c r="Y30" s="124">
        <f t="shared" ref="Y30:AK30" si="27">X30*(1+X$3)</f>
        <v>24.701600000000003</v>
      </c>
      <c r="Z30" s="124">
        <f t="shared" si="27"/>
        <v>24.392830000000004</v>
      </c>
      <c r="AA30" s="124">
        <f t="shared" si="27"/>
        <v>24.695301092000001</v>
      </c>
      <c r="AB30" s="124">
        <f t="shared" si="27"/>
        <v>27.078397647378001</v>
      </c>
      <c r="AC30" s="124">
        <f t="shared" si="27"/>
        <v>28.015310205977279</v>
      </c>
      <c r="AD30" s="124">
        <f t="shared" si="27"/>
        <v>28.782929705621058</v>
      </c>
      <c r="AE30" s="124">
        <f t="shared" si="27"/>
        <v>29.496746362320458</v>
      </c>
      <c r="AF30" s="124">
        <f t="shared" si="27"/>
        <v>30.234165021378466</v>
      </c>
      <c r="AG30" s="124">
        <f t="shared" si="27"/>
        <v>31.020253311934308</v>
      </c>
      <c r="AH30" s="124">
        <f t="shared" si="27"/>
        <v>31.671678631484927</v>
      </c>
      <c r="AI30" s="124">
        <f t="shared" si="27"/>
        <v>32.305112204114629</v>
      </c>
      <c r="AJ30" s="124">
        <f t="shared" si="27"/>
        <v>32.951214448196922</v>
      </c>
      <c r="AK30" s="124">
        <f t="shared" si="27"/>
        <v>33.610238737160863</v>
      </c>
    </row>
    <row r="31" spans="1:37" x14ac:dyDescent="0.25">
      <c r="A31" s="51" t="s">
        <v>374</v>
      </c>
      <c r="B31" s="5">
        <v>10</v>
      </c>
      <c r="C31" s="11">
        <f>Parameters!$D$17</f>
        <v>0.26</v>
      </c>
      <c r="D31" s="5"/>
      <c r="E31" s="11"/>
      <c r="F31" s="5">
        <v>180</v>
      </c>
      <c r="G31" s="11">
        <f>Parameters!$D$21</f>
        <v>0.33</v>
      </c>
      <c r="H31" s="5">
        <v>50</v>
      </c>
      <c r="I31" s="11">
        <f>Parameters!$D$23</f>
        <v>0.28999999999999998</v>
      </c>
      <c r="J31" s="5"/>
      <c r="K31" s="43"/>
      <c r="L31" s="4"/>
      <c r="M31" s="9"/>
      <c r="N31" s="4"/>
      <c r="O31" s="9"/>
      <c r="P31" s="9"/>
      <c r="Q31" s="153"/>
      <c r="R31" s="9"/>
      <c r="S31" s="37"/>
      <c r="T31" s="37"/>
      <c r="U31" s="37"/>
      <c r="V31" s="37"/>
      <c r="W31" s="74">
        <f t="shared" si="25"/>
        <v>84.15</v>
      </c>
      <c r="X31" s="124">
        <f t="shared" si="26"/>
        <v>84.15</v>
      </c>
      <c r="Y31" s="124">
        <f t="shared" ref="Y31:AK31" si="28">X31*(1+X$3)</f>
        <v>84.360375000000005</v>
      </c>
      <c r="Z31" s="124">
        <f t="shared" si="28"/>
        <v>83.305870312500005</v>
      </c>
      <c r="AA31" s="124">
        <f t="shared" si="28"/>
        <v>84.338863104375008</v>
      </c>
      <c r="AB31" s="124">
        <f t="shared" si="28"/>
        <v>92.477563393947193</v>
      </c>
      <c r="AC31" s="124">
        <f t="shared" si="28"/>
        <v>95.677287087377763</v>
      </c>
      <c r="AD31" s="124">
        <f t="shared" si="28"/>
        <v>98.298844753571927</v>
      </c>
      <c r="AE31" s="124">
        <f t="shared" si="28"/>
        <v>100.7366561034605</v>
      </c>
      <c r="AF31" s="124">
        <f t="shared" si="28"/>
        <v>103.25507250604701</v>
      </c>
      <c r="AG31" s="124">
        <f t="shared" si="28"/>
        <v>105.93970439120424</v>
      </c>
      <c r="AH31" s="124">
        <f t="shared" si="28"/>
        <v>108.16443818341952</v>
      </c>
      <c r="AI31" s="124">
        <f t="shared" si="28"/>
        <v>110.32772694708791</v>
      </c>
      <c r="AJ31" s="124">
        <f t="shared" si="28"/>
        <v>112.53428148602967</v>
      </c>
      <c r="AK31" s="124">
        <f t="shared" si="28"/>
        <v>114.78496711575026</v>
      </c>
    </row>
    <row r="32" spans="1:37" x14ac:dyDescent="0.25">
      <c r="A32" s="51" t="s">
        <v>375</v>
      </c>
      <c r="B32" s="5">
        <v>10</v>
      </c>
      <c r="C32" s="11">
        <f>Parameters!$D$17</f>
        <v>0.26</v>
      </c>
      <c r="D32" s="5">
        <v>20</v>
      </c>
      <c r="E32" s="11">
        <f>Parameters!$D$19</f>
        <v>0.31</v>
      </c>
      <c r="F32" s="5">
        <v>60</v>
      </c>
      <c r="G32" s="11">
        <f>Parameters!$D$21</f>
        <v>0.33</v>
      </c>
      <c r="H32" s="5"/>
      <c r="I32" s="11"/>
      <c r="J32" s="5"/>
      <c r="K32" s="43"/>
      <c r="L32" s="4"/>
      <c r="M32" s="9"/>
      <c r="N32" s="4"/>
      <c r="O32" s="9"/>
      <c r="P32" s="9">
        <v>224.02</v>
      </c>
      <c r="Q32" s="155">
        <v>850</v>
      </c>
      <c r="R32" s="43">
        <f>Parameters!$D$32</f>
        <v>0.28999999999999998</v>
      </c>
      <c r="S32" s="37"/>
      <c r="T32" s="37"/>
      <c r="U32" s="37"/>
      <c r="V32" s="37"/>
      <c r="W32" s="74">
        <f t="shared" si="25"/>
        <v>549.03200000000004</v>
      </c>
      <c r="X32" s="124">
        <f t="shared" si="26"/>
        <v>549.03200000000004</v>
      </c>
      <c r="Y32" s="124">
        <f t="shared" ref="Y32:AK32" si="29">X32*(1+X$3)</f>
        <v>550.40458000000001</v>
      </c>
      <c r="Z32" s="124">
        <f t="shared" si="29"/>
        <v>543.52452275000007</v>
      </c>
      <c r="AA32" s="124">
        <f t="shared" si="29"/>
        <v>550.26422683210001</v>
      </c>
      <c r="AB32" s="124">
        <f t="shared" si="29"/>
        <v>603.36472472139769</v>
      </c>
      <c r="AC32" s="124">
        <f t="shared" si="29"/>
        <v>624.241144196758</v>
      </c>
      <c r="AD32" s="124">
        <f t="shared" si="29"/>
        <v>641.34535154774926</v>
      </c>
      <c r="AE32" s="124">
        <f t="shared" si="29"/>
        <v>657.2507162661334</v>
      </c>
      <c r="AF32" s="124">
        <f t="shared" si="29"/>
        <v>673.68198417278666</v>
      </c>
      <c r="AG32" s="124">
        <f t="shared" si="29"/>
        <v>691.19771576127914</v>
      </c>
      <c r="AH32" s="124">
        <f t="shared" si="29"/>
        <v>705.71286779226591</v>
      </c>
      <c r="AI32" s="124">
        <f t="shared" si="29"/>
        <v>719.82712514811124</v>
      </c>
      <c r="AJ32" s="124">
        <f t="shared" si="29"/>
        <v>734.22366765107347</v>
      </c>
      <c r="AK32" s="124">
        <f t="shared" si="29"/>
        <v>748.908141004095</v>
      </c>
    </row>
    <row r="33" spans="1:37" x14ac:dyDescent="0.25">
      <c r="A33" s="51" t="s">
        <v>376</v>
      </c>
      <c r="B33" s="5">
        <v>10</v>
      </c>
      <c r="C33" s="11">
        <f>Parameters!$D$17</f>
        <v>0.26</v>
      </c>
      <c r="D33" s="5">
        <v>20</v>
      </c>
      <c r="E33" s="11">
        <f>Parameters!$D$19</f>
        <v>0.31</v>
      </c>
      <c r="F33" s="5">
        <v>60</v>
      </c>
      <c r="G33" s="11">
        <f>Parameters!$D$21</f>
        <v>0.33</v>
      </c>
      <c r="H33" s="5">
        <v>50</v>
      </c>
      <c r="I33" s="11">
        <f>Parameters!$D$23</f>
        <v>0.28999999999999998</v>
      </c>
      <c r="J33" s="5">
        <v>10</v>
      </c>
      <c r="K33" s="43">
        <f>Parameters!$D$25</f>
        <v>0.28999999999999998</v>
      </c>
      <c r="L33" s="4"/>
      <c r="M33" s="9"/>
      <c r="N33" s="4"/>
      <c r="O33" s="9"/>
      <c r="P33" s="9">
        <v>3.12</v>
      </c>
      <c r="Q33" s="155">
        <v>240</v>
      </c>
      <c r="R33" s="43">
        <f>Parameters!$D$32</f>
        <v>0.28999999999999998</v>
      </c>
      <c r="S33" s="37"/>
      <c r="T33" s="37"/>
      <c r="U33" s="37"/>
      <c r="V33" s="37"/>
      <c r="W33" s="74">
        <f t="shared" si="25"/>
        <v>130.59200000000001</v>
      </c>
      <c r="X33" s="124">
        <f t="shared" si="26"/>
        <v>130.59200000000001</v>
      </c>
      <c r="Y33" s="124">
        <f t="shared" ref="Y33:AK33" si="30">X33*(1+X$3)</f>
        <v>130.91848000000002</v>
      </c>
      <c r="Z33" s="124">
        <f t="shared" si="30"/>
        <v>129.28199900000001</v>
      </c>
      <c r="AA33" s="124">
        <f t="shared" si="30"/>
        <v>130.88509578760002</v>
      </c>
      <c r="AB33" s="124">
        <f t="shared" si="30"/>
        <v>143.51550753110342</v>
      </c>
      <c r="AC33" s="124">
        <f t="shared" si="30"/>
        <v>148.4811440916796</v>
      </c>
      <c r="AD33" s="124">
        <f t="shared" si="30"/>
        <v>152.54952743979163</v>
      </c>
      <c r="AE33" s="124">
        <f t="shared" si="30"/>
        <v>156.33275572029845</v>
      </c>
      <c r="AF33" s="124">
        <f t="shared" si="30"/>
        <v>160.2410746133059</v>
      </c>
      <c r="AG33" s="124">
        <f t="shared" si="30"/>
        <v>164.40734255325185</v>
      </c>
      <c r="AH33" s="124">
        <f t="shared" si="30"/>
        <v>167.85989674687013</v>
      </c>
      <c r="AI33" s="124">
        <f t="shared" si="30"/>
        <v>171.21709468180754</v>
      </c>
      <c r="AJ33" s="124">
        <f t="shared" si="30"/>
        <v>174.64143657544369</v>
      </c>
      <c r="AK33" s="124">
        <f t="shared" si="30"/>
        <v>178.13426530695256</v>
      </c>
    </row>
    <row r="34" spans="1:37" x14ac:dyDescent="0.25">
      <c r="A34" s="51" t="s">
        <v>377</v>
      </c>
      <c r="B34" s="5">
        <v>10</v>
      </c>
      <c r="C34" s="11">
        <f>Parameters!$D$17</f>
        <v>0.26</v>
      </c>
      <c r="D34" s="5">
        <v>20</v>
      </c>
      <c r="E34" s="11">
        <f>Parameters!$D$19</f>
        <v>0.31</v>
      </c>
      <c r="F34" s="5">
        <v>60</v>
      </c>
      <c r="G34" s="11">
        <f>Parameters!$D$21</f>
        <v>0.33</v>
      </c>
      <c r="H34" s="5">
        <v>50</v>
      </c>
      <c r="I34" s="11">
        <f>Parameters!$D$23</f>
        <v>0.28999999999999998</v>
      </c>
      <c r="J34" s="5">
        <v>10</v>
      </c>
      <c r="K34" s="43">
        <f>Parameters!$D$25</f>
        <v>0.28999999999999998</v>
      </c>
      <c r="L34" s="4"/>
      <c r="M34" s="9"/>
      <c r="N34" s="4"/>
      <c r="O34" s="9"/>
      <c r="P34" s="9">
        <v>4.46</v>
      </c>
      <c r="Q34" s="155">
        <v>890</v>
      </c>
      <c r="R34" s="43">
        <f>Parameters!$D$32</f>
        <v>0.28999999999999998</v>
      </c>
      <c r="S34" s="37"/>
      <c r="T34" s="37"/>
      <c r="U34" s="37"/>
      <c r="V34" s="37"/>
      <c r="W34" s="74">
        <f t="shared" si="25"/>
        <v>339.41599999999994</v>
      </c>
      <c r="X34" s="124">
        <f t="shared" si="26"/>
        <v>339.41599999999994</v>
      </c>
      <c r="Y34" s="124">
        <f t="shared" ref="Y34:AK34" si="31">X34*(1+X$3)</f>
        <v>340.2645399999999</v>
      </c>
      <c r="Z34" s="124">
        <f t="shared" si="31"/>
        <v>336.01123324999992</v>
      </c>
      <c r="AA34" s="124">
        <f t="shared" si="31"/>
        <v>340.17777254229992</v>
      </c>
      <c r="AB34" s="124">
        <f t="shared" si="31"/>
        <v>373.00492759263187</v>
      </c>
      <c r="AC34" s="124">
        <f t="shared" si="31"/>
        <v>385.91089808733693</v>
      </c>
      <c r="AD34" s="124">
        <f t="shared" si="31"/>
        <v>396.48485669492999</v>
      </c>
      <c r="AE34" s="124">
        <f t="shared" si="31"/>
        <v>406.31768114096423</v>
      </c>
      <c r="AF34" s="124">
        <f t="shared" si="31"/>
        <v>416.4756231694883</v>
      </c>
      <c r="AG34" s="124">
        <f t="shared" si="31"/>
        <v>427.303989371895</v>
      </c>
      <c r="AH34" s="124">
        <f t="shared" si="31"/>
        <v>436.27737314870478</v>
      </c>
      <c r="AI34" s="124">
        <f t="shared" si="31"/>
        <v>445.00292061167886</v>
      </c>
      <c r="AJ34" s="124">
        <f t="shared" si="31"/>
        <v>453.90297902391245</v>
      </c>
      <c r="AK34" s="124">
        <f t="shared" si="31"/>
        <v>462.98103860439073</v>
      </c>
    </row>
    <row r="35" spans="1:37" x14ac:dyDescent="0.25">
      <c r="A35" s="51" t="s">
        <v>378</v>
      </c>
      <c r="B35" s="5">
        <v>10</v>
      </c>
      <c r="C35" s="11">
        <f>Parameters!$D$17</f>
        <v>0.26</v>
      </c>
      <c r="D35" s="5">
        <v>20</v>
      </c>
      <c r="E35" s="11">
        <f>Parameters!$D$19</f>
        <v>0.31</v>
      </c>
      <c r="F35" s="5"/>
      <c r="G35" s="11"/>
      <c r="H35" s="5">
        <v>50</v>
      </c>
      <c r="I35" s="11">
        <f>Parameters!$D$23</f>
        <v>0.28999999999999998</v>
      </c>
      <c r="J35" s="5">
        <v>30</v>
      </c>
      <c r="K35" s="43">
        <f>Parameters!$D$25</f>
        <v>0.28999999999999998</v>
      </c>
      <c r="L35" s="4"/>
      <c r="M35" s="9"/>
      <c r="N35" s="4"/>
      <c r="O35" s="9"/>
      <c r="P35" s="9"/>
      <c r="Q35" s="153"/>
      <c r="R35" s="9"/>
      <c r="S35" s="37"/>
      <c r="T35" s="37"/>
      <c r="U35" s="37"/>
      <c r="V35" s="37"/>
      <c r="W35" s="74">
        <f t="shared" si="25"/>
        <v>35.199999999999996</v>
      </c>
      <c r="X35" s="124">
        <f t="shared" si="26"/>
        <v>35.199999999999996</v>
      </c>
      <c r="Y35" s="124">
        <f t="shared" ref="Y35:AK35" si="32">X35*(1+X$3)</f>
        <v>35.287999999999997</v>
      </c>
      <c r="Z35" s="124">
        <f t="shared" si="32"/>
        <v>34.846899999999998</v>
      </c>
      <c r="AA35" s="124">
        <f t="shared" si="32"/>
        <v>35.279001559999998</v>
      </c>
      <c r="AB35" s="124">
        <f t="shared" si="32"/>
        <v>38.683425210540001</v>
      </c>
      <c r="AC35" s="124">
        <f t="shared" si="32"/>
        <v>40.021871722824685</v>
      </c>
      <c r="AD35" s="124">
        <f t="shared" si="32"/>
        <v>41.118471008030085</v>
      </c>
      <c r="AE35" s="124">
        <f t="shared" si="32"/>
        <v>42.138209089029225</v>
      </c>
      <c r="AF35" s="124">
        <f t="shared" si="32"/>
        <v>43.191664316254951</v>
      </c>
      <c r="AG35" s="124">
        <f t="shared" si="32"/>
        <v>44.314647588477577</v>
      </c>
      <c r="AH35" s="124">
        <f t="shared" si="32"/>
        <v>45.245255187835603</v>
      </c>
      <c r="AI35" s="124">
        <f t="shared" si="32"/>
        <v>46.150160291592314</v>
      </c>
      <c r="AJ35" s="124">
        <f t="shared" si="32"/>
        <v>47.073163497424162</v>
      </c>
      <c r="AK35" s="124">
        <f t="shared" si="32"/>
        <v>48.014626767372647</v>
      </c>
    </row>
    <row r="36" spans="1:37" x14ac:dyDescent="0.25">
      <c r="A36" s="51" t="s">
        <v>379</v>
      </c>
      <c r="B36" s="5">
        <v>10</v>
      </c>
      <c r="C36" s="11">
        <f>Parameters!$D$17</f>
        <v>0.26</v>
      </c>
      <c r="D36" s="5">
        <v>20</v>
      </c>
      <c r="E36" s="11">
        <f>Parameters!$D$19</f>
        <v>0.31</v>
      </c>
      <c r="F36" s="5"/>
      <c r="G36" s="11"/>
      <c r="H36" s="5">
        <v>100</v>
      </c>
      <c r="I36" s="11">
        <f>Parameters!$D$23</f>
        <v>0.28999999999999998</v>
      </c>
      <c r="J36" s="5"/>
      <c r="K36" s="43"/>
      <c r="L36" s="4">
        <v>60</v>
      </c>
      <c r="M36" s="9">
        <f>Parameters!$D$27</f>
        <v>0.28999999999999998</v>
      </c>
      <c r="N36" s="4">
        <v>120</v>
      </c>
      <c r="O36" s="9">
        <f>Parameters!$D$29</f>
        <v>0.28999999999999998</v>
      </c>
      <c r="P36" s="9"/>
      <c r="Q36" s="153"/>
      <c r="R36" s="9"/>
      <c r="S36" s="37"/>
      <c r="T36" s="37"/>
      <c r="U36" s="37"/>
      <c r="V36" s="37"/>
      <c r="W36" s="74">
        <f t="shared" si="25"/>
        <v>99.000000000000014</v>
      </c>
      <c r="X36" s="124">
        <f t="shared" si="26"/>
        <v>99.000000000000014</v>
      </c>
      <c r="Y36" s="124">
        <f t="shared" ref="Y36:AK36" si="33">X36*(1+X$3)</f>
        <v>99.247500000000002</v>
      </c>
      <c r="Z36" s="124">
        <f t="shared" si="33"/>
        <v>98.00690625</v>
      </c>
      <c r="AA36" s="124">
        <f t="shared" si="33"/>
        <v>99.222191887500003</v>
      </c>
      <c r="AB36" s="124">
        <f t="shared" si="33"/>
        <v>108.79713340464376</v>
      </c>
      <c r="AC36" s="124">
        <f t="shared" si="33"/>
        <v>112.56151422044442</v>
      </c>
      <c r="AD36" s="124">
        <f t="shared" si="33"/>
        <v>115.64569971008461</v>
      </c>
      <c r="AE36" s="124">
        <f t="shared" si="33"/>
        <v>118.51371306289471</v>
      </c>
      <c r="AF36" s="124">
        <f t="shared" si="33"/>
        <v>121.47655588946706</v>
      </c>
      <c r="AG36" s="124">
        <f t="shared" si="33"/>
        <v>124.63494634259321</v>
      </c>
      <c r="AH36" s="124">
        <f t="shared" si="33"/>
        <v>127.25228021578765</v>
      </c>
      <c r="AI36" s="124">
        <f t="shared" si="33"/>
        <v>129.7973258201034</v>
      </c>
      <c r="AJ36" s="124">
        <f t="shared" si="33"/>
        <v>132.39327233650548</v>
      </c>
      <c r="AK36" s="124">
        <f t="shared" si="33"/>
        <v>135.0411377832356</v>
      </c>
    </row>
    <row r="37" spans="1:37" x14ac:dyDescent="0.25">
      <c r="A37" s="50" t="s">
        <v>400</v>
      </c>
      <c r="B37" s="97"/>
      <c r="C37" s="73"/>
      <c r="D37" s="97"/>
      <c r="E37" s="73"/>
      <c r="F37" s="97"/>
      <c r="G37" s="73"/>
      <c r="H37" s="97"/>
      <c r="I37" s="73"/>
      <c r="J37" s="97"/>
      <c r="K37" s="73"/>
      <c r="L37" s="97"/>
      <c r="M37" s="73"/>
      <c r="N37" s="97"/>
      <c r="O37" s="73"/>
      <c r="P37" s="73"/>
      <c r="Q37" s="72"/>
      <c r="R37" s="72"/>
      <c r="S37" s="73"/>
      <c r="T37" s="72"/>
      <c r="U37" s="72"/>
      <c r="V37" s="72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</row>
    <row r="38" spans="1:37" x14ac:dyDescent="0.25">
      <c r="A38" s="50" t="s">
        <v>401</v>
      </c>
      <c r="B38" s="97"/>
      <c r="C38" s="73"/>
      <c r="D38" s="97"/>
      <c r="E38" s="73"/>
      <c r="F38" s="97"/>
      <c r="G38" s="73"/>
      <c r="H38" s="97"/>
      <c r="I38" s="73"/>
      <c r="J38" s="97"/>
      <c r="K38" s="73"/>
      <c r="L38" s="97"/>
      <c r="M38" s="73"/>
      <c r="N38" s="97"/>
      <c r="O38" s="73"/>
      <c r="P38" s="73"/>
      <c r="Q38" s="72"/>
      <c r="R38" s="72"/>
      <c r="S38" s="73"/>
      <c r="T38" s="72"/>
      <c r="U38" s="72"/>
      <c r="V38" s="72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</row>
    <row r="39" spans="1:37" x14ac:dyDescent="0.25">
      <c r="A39" s="51" t="s">
        <v>402</v>
      </c>
      <c r="B39" s="5">
        <v>10</v>
      </c>
      <c r="C39" s="11">
        <f>Parameters!$D$17</f>
        <v>0.26</v>
      </c>
      <c r="D39" s="5"/>
      <c r="E39" s="11"/>
      <c r="F39" s="5">
        <v>60</v>
      </c>
      <c r="G39" s="11">
        <f>Parameters!$D$21</f>
        <v>0.33</v>
      </c>
      <c r="H39" s="5">
        <v>50</v>
      </c>
      <c r="I39" s="11">
        <f>Parameters!$D$23</f>
        <v>0.28999999999999998</v>
      </c>
      <c r="J39" s="5">
        <v>300</v>
      </c>
      <c r="K39" s="43">
        <f>Parameters!$D$25</f>
        <v>0.28999999999999998</v>
      </c>
      <c r="L39" s="4"/>
      <c r="M39" s="9"/>
      <c r="N39" s="4"/>
      <c r="O39" s="9"/>
      <c r="P39" s="9"/>
      <c r="Q39" s="4"/>
      <c r="R39" s="9"/>
      <c r="S39" s="37"/>
      <c r="T39" s="37"/>
      <c r="U39" s="37"/>
      <c r="V39" s="37"/>
      <c r="W39" s="74">
        <f t="shared" ref="W39:W42" si="34">IF((B39*C39+D39*E39+F39*G39+H39*I39+J39*K39+L39*M39+N39*O39+P39+Q39*R39)=0,"",
                          ((B39*C39+D39*E39+F39*G39+H39*I39+J39*K39+L39*M39+N39*O39)*IF(U39&gt;0,U39,1)+P39+IF(Q39=0,1,Q39)*R39)*(1+Overhead_Common)*IF(V39&gt;0,V39,1))</f>
        <v>136.29000000000002</v>
      </c>
      <c r="X39" s="124">
        <f t="shared" ref="X39:X42" si="35">W39</f>
        <v>136.29000000000002</v>
      </c>
      <c r="Y39" s="124">
        <f t="shared" ref="Y39:AK39" si="36">X39*(1+X$3)</f>
        <v>136.63072500000001</v>
      </c>
      <c r="Z39" s="124">
        <f t="shared" si="36"/>
        <v>134.92284093750001</v>
      </c>
      <c r="AA39" s="124">
        <f t="shared" si="36"/>
        <v>136.595884165125</v>
      </c>
      <c r="AB39" s="124">
        <f t="shared" si="36"/>
        <v>149.77738698705957</v>
      </c>
      <c r="AC39" s="124">
        <f t="shared" si="36"/>
        <v>154.95968457681184</v>
      </c>
      <c r="AD39" s="124">
        <f t="shared" si="36"/>
        <v>159.2055799342165</v>
      </c>
      <c r="AE39" s="124">
        <f t="shared" si="36"/>
        <v>163.15387831658506</v>
      </c>
      <c r="AF39" s="124">
        <f t="shared" si="36"/>
        <v>167.23272527449967</v>
      </c>
      <c r="AG39" s="124">
        <f t="shared" si="36"/>
        <v>171.58077613163667</v>
      </c>
      <c r="AH39" s="124">
        <f t="shared" si="36"/>
        <v>175.18397243040101</v>
      </c>
      <c r="AI39" s="124">
        <f t="shared" si="36"/>
        <v>178.68765187900902</v>
      </c>
      <c r="AJ39" s="124">
        <f t="shared" si="36"/>
        <v>182.26140491658921</v>
      </c>
      <c r="AK39" s="124">
        <f t="shared" si="36"/>
        <v>185.906633014921</v>
      </c>
    </row>
    <row r="40" spans="1:37" x14ac:dyDescent="0.25">
      <c r="A40" s="51" t="s">
        <v>403</v>
      </c>
      <c r="B40" s="5">
        <v>10</v>
      </c>
      <c r="C40" s="11">
        <f>Parameters!$D$17</f>
        <v>0.26</v>
      </c>
      <c r="D40" s="5">
        <v>20</v>
      </c>
      <c r="E40" s="11">
        <f>Parameters!$D$19</f>
        <v>0.31</v>
      </c>
      <c r="F40" s="5">
        <v>60</v>
      </c>
      <c r="G40" s="11">
        <f>Parameters!$D$21</f>
        <v>0.33</v>
      </c>
      <c r="H40" s="5"/>
      <c r="I40" s="11"/>
      <c r="J40" s="5"/>
      <c r="K40" s="43"/>
      <c r="L40" s="4"/>
      <c r="M40" s="9"/>
      <c r="N40" s="4"/>
      <c r="O40" s="9"/>
      <c r="P40" s="9"/>
      <c r="Q40" s="155">
        <v>350</v>
      </c>
      <c r="R40" s="43">
        <f>Parameters!$D$32</f>
        <v>0.28999999999999998</v>
      </c>
      <c r="S40" s="37"/>
      <c r="T40" s="37"/>
      <c r="U40" s="37"/>
      <c r="V40" s="37"/>
      <c r="W40" s="74">
        <f t="shared" si="34"/>
        <v>143.11000000000001</v>
      </c>
      <c r="X40" s="124">
        <f t="shared" si="35"/>
        <v>143.11000000000001</v>
      </c>
      <c r="Y40" s="124">
        <f t="shared" ref="Y40:AK40" si="37">X40*(1+X$3)</f>
        <v>143.46777500000002</v>
      </c>
      <c r="Z40" s="124">
        <f t="shared" si="37"/>
        <v>141.67442781250003</v>
      </c>
      <c r="AA40" s="124">
        <f t="shared" si="37"/>
        <v>143.43119071737502</v>
      </c>
      <c r="AB40" s="124">
        <f t="shared" si="37"/>
        <v>157.27230062160172</v>
      </c>
      <c r="AC40" s="124">
        <f t="shared" si="37"/>
        <v>162.71392222310914</v>
      </c>
      <c r="AD40" s="124">
        <f t="shared" si="37"/>
        <v>167.17228369202235</v>
      </c>
      <c r="AE40" s="124">
        <f t="shared" si="37"/>
        <v>171.31815632758449</v>
      </c>
      <c r="AF40" s="124">
        <f t="shared" si="37"/>
        <v>175.60111023577409</v>
      </c>
      <c r="AG40" s="124">
        <f t="shared" si="37"/>
        <v>180.16673910190423</v>
      </c>
      <c r="AH40" s="124">
        <f t="shared" si="37"/>
        <v>183.95024062304421</v>
      </c>
      <c r="AI40" s="124">
        <f t="shared" si="37"/>
        <v>187.62924543550508</v>
      </c>
      <c r="AJ40" s="124">
        <f t="shared" si="37"/>
        <v>191.38183034421519</v>
      </c>
      <c r="AK40" s="124">
        <f t="shared" si="37"/>
        <v>195.2094669510995</v>
      </c>
    </row>
    <row r="41" spans="1:37" x14ac:dyDescent="0.25">
      <c r="A41" s="51" t="s">
        <v>404</v>
      </c>
      <c r="B41" s="5">
        <v>10</v>
      </c>
      <c r="C41" s="11">
        <f>Parameters!$D$17</f>
        <v>0.26</v>
      </c>
      <c r="D41" s="5">
        <v>20</v>
      </c>
      <c r="E41" s="11">
        <f>Parameters!$D$19</f>
        <v>0.31</v>
      </c>
      <c r="F41" s="5"/>
      <c r="G41" s="11"/>
      <c r="H41" s="5">
        <v>50</v>
      </c>
      <c r="I41" s="11">
        <f>Parameters!$D$23</f>
        <v>0.28999999999999998</v>
      </c>
      <c r="J41" s="5">
        <v>30</v>
      </c>
      <c r="K41" s="43">
        <f>Parameters!$D$25</f>
        <v>0.28999999999999998</v>
      </c>
      <c r="L41" s="4"/>
      <c r="M41" s="9"/>
      <c r="N41" s="4"/>
      <c r="O41" s="9"/>
      <c r="P41" s="9"/>
      <c r="Q41" s="153"/>
      <c r="R41" s="9"/>
      <c r="S41" s="37"/>
      <c r="T41" s="37"/>
      <c r="U41" s="37"/>
      <c r="V41" s="37"/>
      <c r="W41" s="74">
        <f t="shared" si="34"/>
        <v>35.199999999999996</v>
      </c>
      <c r="X41" s="124">
        <f t="shared" si="35"/>
        <v>35.199999999999996</v>
      </c>
      <c r="Y41" s="124">
        <f t="shared" ref="Y41:AK41" si="38">X41*(1+X$3)</f>
        <v>35.287999999999997</v>
      </c>
      <c r="Z41" s="124">
        <f t="shared" si="38"/>
        <v>34.846899999999998</v>
      </c>
      <c r="AA41" s="124">
        <f t="shared" si="38"/>
        <v>35.279001559999998</v>
      </c>
      <c r="AB41" s="124">
        <f t="shared" si="38"/>
        <v>38.683425210540001</v>
      </c>
      <c r="AC41" s="124">
        <f t="shared" si="38"/>
        <v>40.021871722824685</v>
      </c>
      <c r="AD41" s="124">
        <f t="shared" si="38"/>
        <v>41.118471008030085</v>
      </c>
      <c r="AE41" s="124">
        <f t="shared" si="38"/>
        <v>42.138209089029225</v>
      </c>
      <c r="AF41" s="124">
        <f t="shared" si="38"/>
        <v>43.191664316254951</v>
      </c>
      <c r="AG41" s="124">
        <f t="shared" si="38"/>
        <v>44.314647588477577</v>
      </c>
      <c r="AH41" s="124">
        <f t="shared" si="38"/>
        <v>45.245255187835603</v>
      </c>
      <c r="AI41" s="124">
        <f t="shared" si="38"/>
        <v>46.150160291592314</v>
      </c>
      <c r="AJ41" s="124">
        <f t="shared" si="38"/>
        <v>47.073163497424162</v>
      </c>
      <c r="AK41" s="124">
        <f t="shared" si="38"/>
        <v>48.014626767372647</v>
      </c>
    </row>
    <row r="42" spans="1:37" x14ac:dyDescent="0.25">
      <c r="A42" s="51" t="s">
        <v>405</v>
      </c>
      <c r="B42" s="5">
        <v>10</v>
      </c>
      <c r="C42" s="11">
        <f>Parameters!$D$17</f>
        <v>0.26</v>
      </c>
      <c r="D42" s="5">
        <v>20</v>
      </c>
      <c r="E42" s="11">
        <f>Parameters!$D$19</f>
        <v>0.31</v>
      </c>
      <c r="F42" s="5"/>
      <c r="G42" s="11"/>
      <c r="H42" s="5">
        <v>100</v>
      </c>
      <c r="I42" s="11">
        <f>Parameters!$D$23</f>
        <v>0.28999999999999998</v>
      </c>
      <c r="J42" s="5"/>
      <c r="K42" s="43"/>
      <c r="L42" s="4">
        <v>60</v>
      </c>
      <c r="M42" s="9">
        <f>Parameters!$D$27</f>
        <v>0.28999999999999998</v>
      </c>
      <c r="N42" s="4">
        <v>120</v>
      </c>
      <c r="O42" s="9">
        <f>Parameters!$D$29</f>
        <v>0.28999999999999998</v>
      </c>
      <c r="P42" s="9"/>
      <c r="Q42" s="4"/>
      <c r="R42" s="9"/>
      <c r="S42" s="37"/>
      <c r="T42" s="37"/>
      <c r="U42" s="37"/>
      <c r="V42" s="37"/>
      <c r="W42" s="74">
        <f t="shared" si="34"/>
        <v>99.000000000000014</v>
      </c>
      <c r="X42" s="124">
        <f t="shared" si="35"/>
        <v>99.000000000000014</v>
      </c>
      <c r="Y42" s="124">
        <f t="shared" ref="Y42:AK42" si="39">X42*(1+X$3)</f>
        <v>99.247500000000002</v>
      </c>
      <c r="Z42" s="124">
        <f t="shared" si="39"/>
        <v>98.00690625</v>
      </c>
      <c r="AA42" s="124">
        <f t="shared" si="39"/>
        <v>99.222191887500003</v>
      </c>
      <c r="AB42" s="124">
        <f t="shared" si="39"/>
        <v>108.79713340464376</v>
      </c>
      <c r="AC42" s="124">
        <f t="shared" si="39"/>
        <v>112.56151422044442</v>
      </c>
      <c r="AD42" s="124">
        <f t="shared" si="39"/>
        <v>115.64569971008461</v>
      </c>
      <c r="AE42" s="124">
        <f t="shared" si="39"/>
        <v>118.51371306289471</v>
      </c>
      <c r="AF42" s="124">
        <f t="shared" si="39"/>
        <v>121.47655588946706</v>
      </c>
      <c r="AG42" s="124">
        <f t="shared" si="39"/>
        <v>124.63494634259321</v>
      </c>
      <c r="AH42" s="124">
        <f t="shared" si="39"/>
        <v>127.25228021578765</v>
      </c>
      <c r="AI42" s="124">
        <f t="shared" si="39"/>
        <v>129.7973258201034</v>
      </c>
      <c r="AJ42" s="124">
        <f t="shared" si="39"/>
        <v>132.39327233650548</v>
      </c>
      <c r="AK42" s="124">
        <f t="shared" si="39"/>
        <v>135.0411377832356</v>
      </c>
    </row>
    <row r="43" spans="1:37" x14ac:dyDescent="0.25">
      <c r="A43" s="50" t="s">
        <v>407</v>
      </c>
      <c r="B43" s="97"/>
      <c r="C43" s="73"/>
      <c r="D43" s="97"/>
      <c r="E43" s="73"/>
      <c r="F43" s="97"/>
      <c r="G43" s="73"/>
      <c r="H43" s="97"/>
      <c r="I43" s="73"/>
      <c r="J43" s="97"/>
      <c r="K43" s="73"/>
      <c r="L43" s="97"/>
      <c r="M43" s="73"/>
      <c r="N43" s="97"/>
      <c r="O43" s="73"/>
      <c r="P43" s="73"/>
      <c r="Q43" s="72"/>
      <c r="R43" s="72"/>
      <c r="S43" s="73"/>
      <c r="T43" s="72"/>
      <c r="U43" s="72"/>
      <c r="V43" s="72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</row>
    <row r="44" spans="1:37" x14ac:dyDescent="0.25">
      <c r="A44" s="51" t="s">
        <v>406</v>
      </c>
      <c r="B44" s="5">
        <v>10</v>
      </c>
      <c r="C44" s="11">
        <f>Parameters!$D$17</f>
        <v>0.26</v>
      </c>
      <c r="D44" s="5">
        <v>20</v>
      </c>
      <c r="E44" s="11">
        <f>Parameters!$D$19</f>
        <v>0.31</v>
      </c>
      <c r="F44" s="5"/>
      <c r="G44" s="11"/>
      <c r="H44" s="5">
        <v>50</v>
      </c>
      <c r="I44" s="11">
        <f>Parameters!$D$23</f>
        <v>0.28999999999999998</v>
      </c>
      <c r="J44" s="5">
        <v>60</v>
      </c>
      <c r="K44" s="43">
        <f>Parameters!$D$25</f>
        <v>0.28999999999999998</v>
      </c>
      <c r="L44" s="4"/>
      <c r="M44" s="9"/>
      <c r="N44" s="4">
        <v>20</v>
      </c>
      <c r="O44" s="9">
        <f>Parameters!$D$29</f>
        <v>0.28999999999999998</v>
      </c>
      <c r="P44" s="9"/>
      <c r="Q44" s="4"/>
      <c r="R44" s="9"/>
      <c r="S44" s="37"/>
      <c r="T44" s="37"/>
      <c r="U44" s="37"/>
      <c r="V44" s="37"/>
      <c r="W44" s="74">
        <f t="shared" ref="W44" si="40">IF((B44*C44+D44*E44+F44*G44+H44*I44+J44*K44+L44*M44+N44*O44+P44+Q44*R44)=0,"",
                          ((B44*C44+D44*E44+F44*G44+H44*I44+J44*K44+L44*M44+N44*O44)*IF(U44&gt;0,U44,1)+P44+IF(Q44=0,1,Q44)*R44)*(1+Overhead_Common)*IF(V44&gt;0,V44,1))</f>
        <v>51.15</v>
      </c>
      <c r="X44" s="124">
        <f t="shared" ref="X44" si="41">W44</f>
        <v>51.15</v>
      </c>
      <c r="Y44" s="124">
        <f>X44*(1+X$3)</f>
        <v>51.277874999999995</v>
      </c>
      <c r="Z44" s="124">
        <f t="shared" ref="Z44:AK44" si="42">Y44*(1+Y$3)</f>
        <v>50.6369015625</v>
      </c>
      <c r="AA44" s="124">
        <f t="shared" si="42"/>
        <v>51.264799141874995</v>
      </c>
      <c r="AB44" s="124">
        <f t="shared" si="42"/>
        <v>56.211852259065935</v>
      </c>
      <c r="AC44" s="124">
        <f t="shared" si="42"/>
        <v>58.156782347229615</v>
      </c>
      <c r="AD44" s="124">
        <f t="shared" si="42"/>
        <v>59.750278183543713</v>
      </c>
      <c r="AE44" s="124">
        <f t="shared" si="42"/>
        <v>61.232085082495594</v>
      </c>
      <c r="AF44" s="124">
        <f t="shared" si="42"/>
        <v>62.762887209557981</v>
      </c>
      <c r="AG44" s="124">
        <f t="shared" si="42"/>
        <v>64.394722277006494</v>
      </c>
      <c r="AH44" s="124">
        <f t="shared" si="42"/>
        <v>65.747011444823627</v>
      </c>
      <c r="AI44" s="124">
        <f t="shared" si="42"/>
        <v>67.061951673720102</v>
      </c>
      <c r="AJ44" s="124">
        <f t="shared" si="42"/>
        <v>68.403190707194511</v>
      </c>
      <c r="AK44" s="124">
        <f t="shared" si="42"/>
        <v>69.771254521338406</v>
      </c>
    </row>
    <row r="45" spans="1:37" x14ac:dyDescent="0.25">
      <c r="A45" s="50" t="s">
        <v>408</v>
      </c>
      <c r="B45" s="97"/>
      <c r="C45" s="73"/>
      <c r="D45" s="97"/>
      <c r="E45" s="73"/>
      <c r="F45" s="97"/>
      <c r="G45" s="73"/>
      <c r="H45" s="97"/>
      <c r="I45" s="73"/>
      <c r="J45" s="97"/>
      <c r="K45" s="73"/>
      <c r="L45" s="97"/>
      <c r="M45" s="73"/>
      <c r="N45" s="97"/>
      <c r="O45" s="73"/>
      <c r="P45" s="73"/>
      <c r="Q45" s="72"/>
      <c r="R45" s="72"/>
      <c r="S45" s="73"/>
      <c r="T45" s="72"/>
      <c r="U45" s="72"/>
      <c r="V45" s="72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</row>
    <row r="46" spans="1:37" x14ac:dyDescent="0.25">
      <c r="A46" s="50" t="s">
        <v>410</v>
      </c>
      <c r="B46" s="97"/>
      <c r="C46" s="73"/>
      <c r="D46" s="97"/>
      <c r="E46" s="73"/>
      <c r="F46" s="97"/>
      <c r="G46" s="73"/>
      <c r="H46" s="97"/>
      <c r="I46" s="73"/>
      <c r="J46" s="97"/>
      <c r="K46" s="73"/>
      <c r="L46" s="97"/>
      <c r="M46" s="73"/>
      <c r="N46" s="97"/>
      <c r="O46" s="73"/>
      <c r="P46" s="73"/>
      <c r="Q46" s="72"/>
      <c r="R46" s="72"/>
      <c r="S46" s="73"/>
      <c r="T46" s="72"/>
      <c r="U46" s="72"/>
      <c r="V46" s="72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</row>
    <row r="47" spans="1:37" x14ac:dyDescent="0.25">
      <c r="A47" s="51" t="s">
        <v>409</v>
      </c>
      <c r="B47" s="5">
        <v>10</v>
      </c>
      <c r="C47" s="11">
        <f>Parameters!$D$17</f>
        <v>0.26</v>
      </c>
      <c r="D47" s="5">
        <v>20</v>
      </c>
      <c r="E47" s="11">
        <f>Parameters!$D$19</f>
        <v>0.31</v>
      </c>
      <c r="F47" s="5"/>
      <c r="G47" s="11"/>
      <c r="H47" s="5">
        <v>50</v>
      </c>
      <c r="I47" s="11">
        <f>Parameters!$D$23</f>
        <v>0.28999999999999998</v>
      </c>
      <c r="J47" s="5">
        <v>430</v>
      </c>
      <c r="K47" s="43">
        <f>Parameters!$D$25</f>
        <v>0.28999999999999998</v>
      </c>
      <c r="L47" s="4"/>
      <c r="M47" s="9"/>
      <c r="N47" s="4"/>
      <c r="O47" s="9"/>
      <c r="P47" s="9"/>
      <c r="Q47" s="4"/>
      <c r="R47" s="9"/>
      <c r="S47" s="37"/>
      <c r="T47" s="37"/>
      <c r="U47" s="37"/>
      <c r="V47" s="37"/>
      <c r="W47" s="74">
        <f t="shared" ref="W47" si="43">IF((B47*C47+D47*E47+F47*G47+H47*I47+J47*K47+L47*M47+N47*O47+P47+Q47*R47)=0,"",
                          ((B47*C47+D47*E47+F47*G47+H47*I47+J47*K47+L47*M47+N47*O47)*IF(U47&gt;0,U47,1)+P47+IF(Q47=0,1,Q47)*R47)*(1+Overhead_Common)*IF(V47&gt;0,V47,1))</f>
        <v>162.80000000000001</v>
      </c>
      <c r="X47" s="124">
        <f t="shared" ref="X47" si="44">W47</f>
        <v>162.80000000000001</v>
      </c>
      <c r="Y47" s="124">
        <f>X47*(1+X$3)</f>
        <v>163.20699999999999</v>
      </c>
      <c r="Z47" s="124">
        <f t="shared" ref="Z47:AK47" si="45">Y47*(1+Y$3)</f>
        <v>161.1669125</v>
      </c>
      <c r="AA47" s="124">
        <f t="shared" si="45"/>
        <v>163.16538221499999</v>
      </c>
      <c r="AB47" s="124">
        <f t="shared" si="45"/>
        <v>178.91084159874751</v>
      </c>
      <c r="AC47" s="124">
        <f t="shared" si="45"/>
        <v>185.10115671806417</v>
      </c>
      <c r="AD47" s="124">
        <f t="shared" si="45"/>
        <v>190.17292841213916</v>
      </c>
      <c r="AE47" s="124">
        <f t="shared" si="45"/>
        <v>194.88921703676019</v>
      </c>
      <c r="AF47" s="124">
        <f t="shared" si="45"/>
        <v>199.76144746267917</v>
      </c>
      <c r="AG47" s="124">
        <f t="shared" si="45"/>
        <v>204.95524509670884</v>
      </c>
      <c r="AH47" s="124">
        <f t="shared" si="45"/>
        <v>209.2593052437397</v>
      </c>
      <c r="AI47" s="124">
        <f t="shared" si="45"/>
        <v>213.44449134861449</v>
      </c>
      <c r="AJ47" s="124">
        <f t="shared" si="45"/>
        <v>217.71338117558679</v>
      </c>
      <c r="AK47" s="124">
        <f t="shared" si="45"/>
        <v>222.06764879909852</v>
      </c>
    </row>
  </sheetData>
  <autoFilter ref="A2:W9" xr:uid="{00000000-0009-0000-0000-000001000000}"/>
  <mergeCells count="12">
    <mergeCell ref="X1:AK1"/>
    <mergeCell ref="B1:C1"/>
    <mergeCell ref="D1:E1"/>
    <mergeCell ref="F1:G1"/>
    <mergeCell ref="H1:I1"/>
    <mergeCell ref="J1:K1"/>
    <mergeCell ref="L1:M1"/>
    <mergeCell ref="N1:O1"/>
    <mergeCell ref="Q1:R1"/>
    <mergeCell ref="T1:T2"/>
    <mergeCell ref="U1:U2"/>
    <mergeCell ref="V1:V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CB1E6-EEF9-43E2-A509-102ECFCE6E42}">
  <dimension ref="A1:AL25"/>
  <sheetViews>
    <sheetView zoomScale="55" zoomScaleNormal="55" workbookViewId="0">
      <selection activeCell="AA3" sqref="AA3"/>
    </sheetView>
  </sheetViews>
  <sheetFormatPr defaultRowHeight="15" x14ac:dyDescent="0.25"/>
  <cols>
    <col min="1" max="1" width="56.85546875" bestFit="1" customWidth="1"/>
    <col min="3" max="3" width="8.42578125" customWidth="1"/>
    <col min="4" max="4" width="9.85546875" customWidth="1"/>
    <col min="16" max="16" width="20.28515625" customWidth="1"/>
    <col min="19" max="19" width="10.140625" customWidth="1"/>
  </cols>
  <sheetData>
    <row r="1" spans="1:38" ht="51" customHeight="1" x14ac:dyDescent="0.25">
      <c r="A1" s="49" t="s">
        <v>163</v>
      </c>
      <c r="B1" s="159" t="s">
        <v>7</v>
      </c>
      <c r="C1" s="157"/>
      <c r="D1" s="157" t="s">
        <v>4</v>
      </c>
      <c r="E1" s="157"/>
      <c r="F1" s="157" t="s">
        <v>203</v>
      </c>
      <c r="G1" s="157"/>
      <c r="H1" s="157" t="s">
        <v>1</v>
      </c>
      <c r="I1" s="157"/>
      <c r="J1" s="157" t="s">
        <v>0</v>
      </c>
      <c r="K1" s="157"/>
      <c r="L1" s="157" t="s">
        <v>3</v>
      </c>
      <c r="M1" s="157"/>
      <c r="N1" s="157" t="s">
        <v>2</v>
      </c>
      <c r="O1" s="157"/>
      <c r="P1" s="16" t="s">
        <v>71</v>
      </c>
      <c r="Q1" s="158" t="s">
        <v>8</v>
      </c>
      <c r="R1" s="158"/>
      <c r="S1" s="29" t="s">
        <v>74</v>
      </c>
      <c r="T1" s="161" t="s">
        <v>349</v>
      </c>
      <c r="U1" s="162" t="s">
        <v>348</v>
      </c>
      <c r="V1" s="162" t="s">
        <v>347</v>
      </c>
      <c r="W1" s="124"/>
      <c r="X1" s="163" t="s">
        <v>194</v>
      </c>
      <c r="Y1" s="164"/>
      <c r="Z1" s="164"/>
      <c r="AA1" s="164"/>
      <c r="AB1" s="164"/>
      <c r="AC1" s="164"/>
      <c r="AD1" s="164"/>
      <c r="AE1" s="164"/>
      <c r="AF1" s="164"/>
      <c r="AG1" s="164"/>
    </row>
    <row r="2" spans="1:38" ht="73.5" customHeight="1" x14ac:dyDescent="0.25">
      <c r="A2" s="49" t="s">
        <v>6</v>
      </c>
      <c r="B2" s="19" t="s">
        <v>72</v>
      </c>
      <c r="C2" s="10" t="s">
        <v>73</v>
      </c>
      <c r="D2" s="19" t="s">
        <v>72</v>
      </c>
      <c r="E2" s="10" t="s">
        <v>73</v>
      </c>
      <c r="F2" s="19" t="s">
        <v>72</v>
      </c>
      <c r="G2" s="10" t="s">
        <v>73</v>
      </c>
      <c r="H2" s="19" t="s">
        <v>72</v>
      </c>
      <c r="I2" s="10" t="s">
        <v>73</v>
      </c>
      <c r="J2" s="19" t="s">
        <v>72</v>
      </c>
      <c r="K2" s="10" t="s">
        <v>73</v>
      </c>
      <c r="L2" s="19" t="s">
        <v>72</v>
      </c>
      <c r="M2" s="10" t="s">
        <v>73</v>
      </c>
      <c r="N2" s="19" t="s">
        <v>72</v>
      </c>
      <c r="O2" s="10" t="s">
        <v>73</v>
      </c>
      <c r="P2" s="10" t="s">
        <v>5</v>
      </c>
      <c r="Q2" s="19" t="s">
        <v>72</v>
      </c>
      <c r="R2" s="10" t="s">
        <v>73</v>
      </c>
      <c r="S2" s="36" t="s">
        <v>75</v>
      </c>
      <c r="T2" s="161"/>
      <c r="U2" s="162"/>
      <c r="V2" s="162"/>
      <c r="W2" s="22" t="s">
        <v>171</v>
      </c>
      <c r="X2" s="21">
        <v>2019</v>
      </c>
      <c r="Y2" s="40">
        <v>2020</v>
      </c>
      <c r="Z2" s="40">
        <v>2021</v>
      </c>
      <c r="AA2" s="40">
        <v>2022</v>
      </c>
      <c r="AB2" s="40">
        <v>2023</v>
      </c>
      <c r="AC2" s="40">
        <v>2024</v>
      </c>
      <c r="AD2" s="40">
        <v>2025</v>
      </c>
      <c r="AE2" s="40">
        <v>2026</v>
      </c>
      <c r="AF2" s="40">
        <v>2027</v>
      </c>
      <c r="AG2" s="40">
        <v>2028</v>
      </c>
      <c r="AH2" s="40">
        <v>2029</v>
      </c>
      <c r="AI2" s="40">
        <v>2030</v>
      </c>
      <c r="AJ2" s="40">
        <v>2031</v>
      </c>
      <c r="AK2" s="40">
        <v>2032</v>
      </c>
    </row>
    <row r="3" spans="1:38" x14ac:dyDescent="0.25">
      <c r="A3" s="108" t="s">
        <v>412</v>
      </c>
      <c r="B3" s="97"/>
      <c r="C3" s="73"/>
      <c r="D3" s="97"/>
      <c r="E3" s="73"/>
      <c r="F3" s="97"/>
      <c r="G3" s="73"/>
      <c r="H3" s="97"/>
      <c r="I3" s="73"/>
      <c r="J3" s="97"/>
      <c r="K3" s="73"/>
      <c r="L3" s="97"/>
      <c r="M3" s="73"/>
      <c r="N3" s="97"/>
      <c r="O3" s="73"/>
      <c r="P3" s="73"/>
      <c r="Q3" s="72"/>
      <c r="R3" s="72"/>
      <c r="S3" s="73"/>
      <c r="T3" s="72"/>
      <c r="U3" s="72"/>
      <c r="V3" s="72"/>
      <c r="W3" s="71"/>
      <c r="X3" s="39">
        <f>'Αγορά 3α_Summary'!X3</f>
        <v>2.5000000000000001E-3</v>
      </c>
      <c r="Y3" s="39">
        <f>'Αγορά 3α_Summary'!Y3</f>
        <v>-1.2500000000000001E-2</v>
      </c>
      <c r="Z3" s="39">
        <f>'Αγορά 3α_Summary'!Z3</f>
        <v>1.24E-2</v>
      </c>
      <c r="AA3" s="39">
        <f>'Αγορά 3α_Summary'!AA3</f>
        <v>9.6500000000000002E-2</v>
      </c>
      <c r="AB3" s="39">
        <f>'Αγορά 3α_Summary'!AB3</f>
        <v>3.4599999999999999E-2</v>
      </c>
      <c r="AC3" s="39">
        <f>'Αγορά 3α_Summary'!AC3</f>
        <v>2.7400000000000001E-2</v>
      </c>
      <c r="AD3" s="39">
        <f>'Αγορά 3α_Summary'!AD3</f>
        <v>2.4799999999999999E-2</v>
      </c>
      <c r="AE3" s="39">
        <f>'Αγορά 3α_Summary'!AE3</f>
        <v>2.5000000000000001E-2</v>
      </c>
      <c r="AF3" s="39">
        <f>'Αγορά 3α_Summary'!AF3</f>
        <v>2.5999999999999999E-2</v>
      </c>
      <c r="AG3" s="39">
        <f>'Αγορά 3α_Summary'!AG3</f>
        <v>2.1000000000000001E-2</v>
      </c>
      <c r="AH3" s="39">
        <f>'Αγορά 3α_Summary'!AH3</f>
        <v>0.02</v>
      </c>
      <c r="AI3" s="39">
        <f>'Αγορά 3α_Summary'!AI3</f>
        <v>0.02</v>
      </c>
      <c r="AJ3" s="39">
        <f>'Αγορά 3α_Summary'!AJ3</f>
        <v>0.02</v>
      </c>
      <c r="AK3" s="39">
        <f>'Αγορά 3α_Summary'!AK3</f>
        <v>0.02</v>
      </c>
    </row>
    <row r="4" spans="1:38" ht="15.75" x14ac:dyDescent="0.25">
      <c r="A4" s="51" t="s">
        <v>76</v>
      </c>
      <c r="B4" s="25">
        <v>3.902759782215524</v>
      </c>
      <c r="C4" s="11">
        <f>Parameters!$D$17</f>
        <v>0.26</v>
      </c>
      <c r="D4" s="25"/>
      <c r="E4" s="11"/>
      <c r="F4" s="25"/>
      <c r="G4" s="11"/>
      <c r="H4" s="25"/>
      <c r="I4" s="11"/>
      <c r="J4" s="25">
        <v>3.7337367095026019</v>
      </c>
      <c r="K4" s="43">
        <f>Parameters!$D$25</f>
        <v>0.28999999999999998</v>
      </c>
      <c r="L4" s="25"/>
      <c r="M4" s="9"/>
      <c r="N4" s="25">
        <v>3.4823027980735741</v>
      </c>
      <c r="O4" s="9">
        <f>Parameters!$D$29</f>
        <v>0.28999999999999998</v>
      </c>
      <c r="P4" s="9"/>
      <c r="Q4" s="4"/>
      <c r="R4" s="9"/>
      <c r="S4" s="37">
        <v>0.5</v>
      </c>
      <c r="T4" s="37"/>
      <c r="U4" s="37"/>
      <c r="V4" s="37"/>
      <c r="W4" s="74">
        <f t="shared" ref="W4:W6" si="0">IF((B4*C4+D4*E4+F4*G4+H4*I4+J4*K4+L4*M4+N4*O4+P4+Q4*R4)=0,"",
                          ((B4*C4+D4*E4+F4*G4+H4*I4+J4*K4+L4*M4+N4*O4)*IF(U4&gt;0,U4,1)+P4+IF(Q4=0,1,Q4)*R4)*(1+Overhead_Common)*IF(V4&gt;0,V4,1))</f>
        <v>3.4181059006304397</v>
      </c>
      <c r="X4" s="124">
        <f t="shared" ref="X4:X6" si="1">W4</f>
        <v>3.4181059006304397</v>
      </c>
      <c r="Y4" s="124">
        <f>X4*(1+X$3)</f>
        <v>3.4266511653820158</v>
      </c>
      <c r="Z4" s="124">
        <f t="shared" ref="Z4:AK4" si="2">Y4*(1+Y$3)</f>
        <v>3.3838180258147408</v>
      </c>
      <c r="AA4" s="124">
        <f t="shared" si="2"/>
        <v>3.4257773693348437</v>
      </c>
      <c r="AB4" s="124">
        <f t="shared" si="2"/>
        <v>3.7563648854756564</v>
      </c>
      <c r="AC4" s="124">
        <f t="shared" si="2"/>
        <v>3.8863351105131141</v>
      </c>
      <c r="AD4" s="124">
        <f t="shared" si="2"/>
        <v>3.9928206925411738</v>
      </c>
      <c r="AE4" s="124">
        <f t="shared" si="2"/>
        <v>4.0918426457161949</v>
      </c>
      <c r="AF4" s="124">
        <f t="shared" si="2"/>
        <v>4.1941387118590994</v>
      </c>
      <c r="AG4" s="124">
        <f t="shared" si="2"/>
        <v>4.3031863183674357</v>
      </c>
      <c r="AH4" s="124">
        <f t="shared" si="2"/>
        <v>4.3935532310531515</v>
      </c>
      <c r="AI4" s="124">
        <f t="shared" si="2"/>
        <v>4.4814242956742145</v>
      </c>
      <c r="AJ4" s="124">
        <f t="shared" si="2"/>
        <v>4.5710527815876985</v>
      </c>
      <c r="AK4" s="124">
        <f t="shared" si="2"/>
        <v>4.6624738372194523</v>
      </c>
    </row>
    <row r="5" spans="1:38" ht="15.75" x14ac:dyDescent="0.25">
      <c r="A5" s="51" t="s">
        <v>20</v>
      </c>
      <c r="B5" s="25">
        <v>3.902759782215524</v>
      </c>
      <c r="C5" s="11">
        <f>Parameters!$D$17</f>
        <v>0.26</v>
      </c>
      <c r="D5" s="25">
        <v>6.9646055961471482</v>
      </c>
      <c r="E5" s="11">
        <f>Parameters!$D$19</f>
        <v>0.31</v>
      </c>
      <c r="F5" s="25"/>
      <c r="G5" s="11"/>
      <c r="H5" s="25">
        <v>36.662912394210089</v>
      </c>
      <c r="I5" s="11">
        <f>Parameters!$D$23</f>
        <v>0.28999999999999998</v>
      </c>
      <c r="J5" s="25">
        <v>1.8705505632961241</v>
      </c>
      <c r="K5" s="43">
        <f>Parameters!$D$25</f>
        <v>0.28999999999999998</v>
      </c>
      <c r="L5" s="25"/>
      <c r="M5" s="9"/>
      <c r="N5" s="25">
        <v>3.4823027980735741</v>
      </c>
      <c r="O5" s="9">
        <f>Parameters!$D$29</f>
        <v>0.28999999999999998</v>
      </c>
      <c r="P5" s="9"/>
      <c r="Q5" s="4"/>
      <c r="R5" s="9"/>
      <c r="S5" s="37">
        <v>0.5</v>
      </c>
      <c r="T5" s="37"/>
      <c r="U5" s="37"/>
      <c r="V5" s="37"/>
      <c r="W5" s="74">
        <f t="shared" si="0"/>
        <v>16.89414908202977</v>
      </c>
      <c r="X5" s="124">
        <f t="shared" si="1"/>
        <v>16.89414908202977</v>
      </c>
      <c r="Y5" s="124">
        <f>X5*(1+X$3)</f>
        <v>16.936384454734842</v>
      </c>
      <c r="Z5" s="124">
        <f t="shared" ref="Z5:AK5" si="3">Y5*(1+Y$3)</f>
        <v>16.724679649050657</v>
      </c>
      <c r="AA5" s="124">
        <f t="shared" si="3"/>
        <v>16.932065676698883</v>
      </c>
      <c r="AB5" s="124">
        <f t="shared" si="3"/>
        <v>18.566010014500325</v>
      </c>
      <c r="AC5" s="124">
        <f t="shared" si="3"/>
        <v>19.208393961002034</v>
      </c>
      <c r="AD5" s="124">
        <f t="shared" si="3"/>
        <v>19.73470395553349</v>
      </c>
      <c r="AE5" s="124">
        <f t="shared" si="3"/>
        <v>20.224124613630721</v>
      </c>
      <c r="AF5" s="124">
        <f t="shared" si="3"/>
        <v>20.729727728971486</v>
      </c>
      <c r="AG5" s="124">
        <f t="shared" si="3"/>
        <v>21.268700649924746</v>
      </c>
      <c r="AH5" s="124">
        <f t="shared" si="3"/>
        <v>21.715343363573165</v>
      </c>
      <c r="AI5" s="124">
        <f t="shared" si="3"/>
        <v>22.149650230844628</v>
      </c>
      <c r="AJ5" s="124">
        <f t="shared" si="3"/>
        <v>22.592643235461519</v>
      </c>
      <c r="AK5" s="124">
        <f t="shared" si="3"/>
        <v>23.04449610017075</v>
      </c>
    </row>
    <row r="6" spans="1:38" ht="15.75" x14ac:dyDescent="0.25">
      <c r="A6" s="51" t="s">
        <v>33</v>
      </c>
      <c r="B6" s="28">
        <v>5.2036797096206984</v>
      </c>
      <c r="C6" s="13">
        <f>Parameters!$D$17</f>
        <v>0.26</v>
      </c>
      <c r="D6" s="28">
        <v>5.571684476917719</v>
      </c>
      <c r="E6" s="13">
        <f>Parameters!$D$19</f>
        <v>0.31</v>
      </c>
      <c r="F6" s="28"/>
      <c r="G6" s="13"/>
      <c r="H6" s="28">
        <v>36.662912394210089</v>
      </c>
      <c r="I6" s="11">
        <f>Parameters!$D$23</f>
        <v>0.28999999999999998</v>
      </c>
      <c r="J6" s="28">
        <v>4.6763764082403103</v>
      </c>
      <c r="K6" s="43">
        <f>Parameters!$D$25</f>
        <v>0.28999999999999998</v>
      </c>
      <c r="L6" s="28"/>
      <c r="M6" s="13"/>
      <c r="N6" s="28">
        <v>3.4823027980735741</v>
      </c>
      <c r="O6" s="9">
        <f>Parameters!$D$29</f>
        <v>0.28999999999999998</v>
      </c>
      <c r="P6" s="13"/>
      <c r="Q6" s="28"/>
      <c r="R6" s="13"/>
      <c r="S6" s="37">
        <v>0.5</v>
      </c>
      <c r="T6" s="37"/>
      <c r="U6" s="37"/>
      <c r="V6" s="37"/>
      <c r="W6" s="74">
        <f t="shared" si="0"/>
        <v>17.686284524147609</v>
      </c>
      <c r="X6" s="124">
        <f t="shared" si="1"/>
        <v>17.686284524147609</v>
      </c>
      <c r="Y6" s="124">
        <f>X6*(1+X$3)</f>
        <v>17.730500235457978</v>
      </c>
      <c r="Z6" s="124">
        <f t="shared" ref="Z6:AK6" si="4">Y6*(1+Y$3)</f>
        <v>17.508868982514755</v>
      </c>
      <c r="AA6" s="124">
        <f t="shared" si="4"/>
        <v>17.725978957897937</v>
      </c>
      <c r="AB6" s="124">
        <f t="shared" si="4"/>
        <v>19.43653592733509</v>
      </c>
      <c r="AC6" s="124">
        <f t="shared" si="4"/>
        <v>20.109040070420882</v>
      </c>
      <c r="AD6" s="124">
        <f t="shared" si="4"/>
        <v>20.660027768350417</v>
      </c>
      <c r="AE6" s="124">
        <f t="shared" si="4"/>
        <v>21.172396457005508</v>
      </c>
      <c r="AF6" s="124">
        <f t="shared" si="4"/>
        <v>21.701706368430642</v>
      </c>
      <c r="AG6" s="124">
        <f t="shared" si="4"/>
        <v>22.265950734009838</v>
      </c>
      <c r="AH6" s="124">
        <f t="shared" si="4"/>
        <v>22.733535699424042</v>
      </c>
      <c r="AI6" s="124">
        <f t="shared" si="4"/>
        <v>23.188206413412523</v>
      </c>
      <c r="AJ6" s="124">
        <f t="shared" si="4"/>
        <v>23.651970541680775</v>
      </c>
      <c r="AK6" s="124">
        <f t="shared" si="4"/>
        <v>24.12500995251439</v>
      </c>
    </row>
    <row r="7" spans="1:38" ht="15.75" x14ac:dyDescent="0.25">
      <c r="A7" s="50" t="s">
        <v>40</v>
      </c>
      <c r="B7" s="97"/>
      <c r="C7" s="73"/>
      <c r="D7" s="97"/>
      <c r="E7" s="73"/>
      <c r="F7" s="97"/>
      <c r="G7" s="73"/>
      <c r="H7" s="97"/>
      <c r="I7" s="73"/>
      <c r="J7" s="97"/>
      <c r="K7" s="73"/>
      <c r="L7" s="97"/>
      <c r="M7" s="73"/>
      <c r="N7" s="97"/>
      <c r="O7" s="73"/>
      <c r="P7" s="73"/>
      <c r="Q7" s="72"/>
      <c r="R7" s="72"/>
      <c r="S7" s="73"/>
      <c r="T7" s="72"/>
      <c r="U7" s="72"/>
      <c r="V7" s="72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15"/>
    </row>
    <row r="8" spans="1:38" ht="135" x14ac:dyDescent="0.25">
      <c r="A8" s="51" t="s">
        <v>190</v>
      </c>
      <c r="B8" s="25">
        <v>15.233053231150226</v>
      </c>
      <c r="C8" s="11">
        <f>Parameters!$D$17</f>
        <v>0.26</v>
      </c>
      <c r="D8" s="25">
        <v>47.718950244819318</v>
      </c>
      <c r="E8" s="11">
        <f>Parameters!$D$19</f>
        <v>0.31</v>
      </c>
      <c r="F8" s="25">
        <v>58.812426751239798</v>
      </c>
      <c r="G8" s="11">
        <f>Parameters!$D$21</f>
        <v>0.33</v>
      </c>
      <c r="H8" s="25">
        <v>29.419488595255405</v>
      </c>
      <c r="I8" s="11">
        <f>Parameters!$D$23</f>
        <v>0.28999999999999998</v>
      </c>
      <c r="J8" s="25">
        <v>213.86337000450837</v>
      </c>
      <c r="K8" s="11">
        <f>Parameters!$D$25</f>
        <v>0.28999999999999998</v>
      </c>
      <c r="L8" s="25">
        <v>28.515116000601115</v>
      </c>
      <c r="M8" s="9">
        <f>Parameters!$D$27</f>
        <v>0.28999999999999998</v>
      </c>
      <c r="N8" s="25">
        <v>3.9765791870682765</v>
      </c>
      <c r="O8" s="9">
        <f>Parameters!$D$29</f>
        <v>0.28999999999999998</v>
      </c>
      <c r="P8" s="13"/>
      <c r="Q8" s="28"/>
      <c r="R8" s="13"/>
      <c r="S8" s="30"/>
      <c r="T8" s="123" t="s">
        <v>357</v>
      </c>
      <c r="U8" s="30"/>
      <c r="V8" s="30">
        <f>1/Parameters!$B$4</f>
        <v>0.33333333333333331</v>
      </c>
      <c r="W8" s="74">
        <f t="shared" ref="W8" si="5">IF((B8*C8+D8*E8+F8*G8+H8*I8+J8*K8+L8*M8+N8*O8+P8+Q8*R8)=0,"",
                          ((B8*C8+D8*E8+F8*G8+H8*I8+J8*K8+L8*M8+N8*O8)*IF(U8&gt;0,U8,1)+P8+IF(Q8=0,1,Q8)*R8)*(1+Overhead_Common)*IF(V8&gt;0,V8,1))</f>
        <v>43.31660294216119</v>
      </c>
      <c r="X8" s="124">
        <f t="shared" ref="X8" si="6">W8</f>
        <v>43.31660294216119</v>
      </c>
      <c r="Y8" s="124">
        <f>X8*(1+X$3)</f>
        <v>43.424894449516593</v>
      </c>
      <c r="Z8" s="124">
        <f t="shared" ref="Z8:AK8" si="7">Y8*(1+Y$3)</f>
        <v>42.882083268897638</v>
      </c>
      <c r="AA8" s="124">
        <f t="shared" si="7"/>
        <v>43.413821101431971</v>
      </c>
      <c r="AB8" s="124">
        <f t="shared" si="7"/>
        <v>47.603254837720158</v>
      </c>
      <c r="AC8" s="124">
        <f t="shared" si="7"/>
        <v>49.250327455105271</v>
      </c>
      <c r="AD8" s="124">
        <f t="shared" si="7"/>
        <v>50.599786427375157</v>
      </c>
      <c r="AE8" s="124">
        <f t="shared" si="7"/>
        <v>51.854661130774055</v>
      </c>
      <c r="AF8" s="124">
        <f t="shared" si="7"/>
        <v>53.1510276590434</v>
      </c>
      <c r="AG8" s="124">
        <f t="shared" si="7"/>
        <v>54.53295437817853</v>
      </c>
      <c r="AH8" s="124">
        <f t="shared" si="7"/>
        <v>55.678146420120278</v>
      </c>
      <c r="AI8" s="124">
        <f t="shared" si="7"/>
        <v>56.791709348522687</v>
      </c>
      <c r="AJ8" s="124">
        <f t="shared" si="7"/>
        <v>57.927543535493143</v>
      </c>
      <c r="AK8" s="124">
        <f t="shared" si="7"/>
        <v>59.08609440620301</v>
      </c>
    </row>
    <row r="9" spans="1:38" ht="31.5" x14ac:dyDescent="0.25">
      <c r="A9" s="51" t="s">
        <v>41</v>
      </c>
      <c r="B9" s="25">
        <v>3.8082633077875565</v>
      </c>
      <c r="C9" s="11">
        <f>Parameters!$D$17</f>
        <v>0.26</v>
      </c>
      <c r="D9" s="25">
        <v>2.3859475122409659</v>
      </c>
      <c r="E9" s="11">
        <f>Parameters!$D$19</f>
        <v>0.31</v>
      </c>
      <c r="F9" s="25"/>
      <c r="G9" s="11"/>
      <c r="H9" s="25"/>
      <c r="I9" s="11"/>
      <c r="J9" s="25"/>
      <c r="K9" s="11"/>
      <c r="L9" s="25"/>
      <c r="M9" s="11"/>
      <c r="N9" s="25"/>
      <c r="O9" s="11"/>
      <c r="P9" s="13"/>
      <c r="Q9" s="28"/>
      <c r="R9" s="13"/>
      <c r="S9" s="37">
        <v>0.5</v>
      </c>
      <c r="T9" s="37"/>
      <c r="U9" s="37"/>
      <c r="V9" s="37"/>
      <c r="W9" s="74">
        <f t="shared" ref="W9:W10" si="8">IF((B9*C9+D9*E9+F9*G9+H9*I9+J9*K9+L9*M9+N9*O9+P9+Q9*R9)=0,"",
                          ((B9*C9+D9*E9+F9*G9+H9*I9+J9*K9+L9*M9+N9*O9)*IF(U9&gt;0,U9,1)+P9+IF(Q9=0,1,Q9)*R9)*(1+Overhead_Common)*IF(V9&gt;0,V9,1))</f>
        <v>1.9027714077014108</v>
      </c>
      <c r="X9" s="124">
        <f t="shared" ref="X9:X10" si="9">W9</f>
        <v>1.9027714077014108</v>
      </c>
      <c r="Y9" s="124">
        <f>X9*(1+X$3)</f>
        <v>1.9075283362206643</v>
      </c>
      <c r="Z9" s="124">
        <f t="shared" ref="Z9:AK9" si="10">Y9*(1+Y$3)</f>
        <v>1.8836842320179061</v>
      </c>
      <c r="AA9" s="124">
        <f t="shared" si="10"/>
        <v>1.9070419164949282</v>
      </c>
      <c r="AB9" s="124">
        <f t="shared" si="10"/>
        <v>2.0910714614366888</v>
      </c>
      <c r="AC9" s="124">
        <f t="shared" si="10"/>
        <v>2.163422534002398</v>
      </c>
      <c r="AD9" s="124">
        <f t="shared" si="10"/>
        <v>2.222700311434064</v>
      </c>
      <c r="AE9" s="124">
        <f t="shared" si="10"/>
        <v>2.2778232791576287</v>
      </c>
      <c r="AF9" s="124">
        <f t="shared" si="10"/>
        <v>2.3347688611365691</v>
      </c>
      <c r="AG9" s="124">
        <f t="shared" si="10"/>
        <v>2.3954728515261201</v>
      </c>
      <c r="AH9" s="124">
        <f t="shared" si="10"/>
        <v>2.4457777814081685</v>
      </c>
      <c r="AI9" s="124">
        <f t="shared" si="10"/>
        <v>2.494693337036332</v>
      </c>
      <c r="AJ9" s="124">
        <f t="shared" si="10"/>
        <v>2.5445872037770587</v>
      </c>
      <c r="AK9" s="124">
        <f t="shared" si="10"/>
        <v>2.5954789478525999</v>
      </c>
    </row>
    <row r="10" spans="1:38" ht="31.5" x14ac:dyDescent="0.25">
      <c r="A10" s="56" t="s">
        <v>189</v>
      </c>
      <c r="B10" s="25">
        <v>3.8082633077875565</v>
      </c>
      <c r="C10" s="11">
        <f>Parameters!$D$17</f>
        <v>0.26</v>
      </c>
      <c r="D10" s="25">
        <v>2.3859475122409659</v>
      </c>
      <c r="E10" s="11">
        <f>Parameters!$D$19</f>
        <v>0.31</v>
      </c>
      <c r="F10" s="25"/>
      <c r="G10" s="11"/>
      <c r="H10" s="25"/>
      <c r="I10" s="11"/>
      <c r="J10" s="25"/>
      <c r="K10" s="11"/>
      <c r="L10" s="25"/>
      <c r="M10" s="11"/>
      <c r="N10" s="25"/>
      <c r="O10" s="11"/>
      <c r="P10" s="13"/>
      <c r="Q10" s="28"/>
      <c r="R10" s="13"/>
      <c r="S10" s="37">
        <v>0.5</v>
      </c>
      <c r="T10" s="37"/>
      <c r="U10" s="37"/>
      <c r="V10" s="37"/>
      <c r="W10" s="74">
        <f t="shared" si="8"/>
        <v>1.9027714077014108</v>
      </c>
      <c r="X10" s="124">
        <f t="shared" si="9"/>
        <v>1.9027714077014108</v>
      </c>
      <c r="Y10" s="124">
        <f>X10*(1+X$3)</f>
        <v>1.9075283362206643</v>
      </c>
      <c r="Z10" s="124">
        <f t="shared" ref="Z10:AK10" si="11">Y10*(1+Y$3)</f>
        <v>1.8836842320179061</v>
      </c>
      <c r="AA10" s="124">
        <f t="shared" si="11"/>
        <v>1.9070419164949282</v>
      </c>
      <c r="AB10" s="124">
        <f t="shared" si="11"/>
        <v>2.0910714614366888</v>
      </c>
      <c r="AC10" s="124">
        <f t="shared" si="11"/>
        <v>2.163422534002398</v>
      </c>
      <c r="AD10" s="124">
        <f t="shared" si="11"/>
        <v>2.222700311434064</v>
      </c>
      <c r="AE10" s="124">
        <f t="shared" si="11"/>
        <v>2.2778232791576287</v>
      </c>
      <c r="AF10" s="124">
        <f t="shared" si="11"/>
        <v>2.3347688611365691</v>
      </c>
      <c r="AG10" s="124">
        <f t="shared" si="11"/>
        <v>2.3954728515261201</v>
      </c>
      <c r="AH10" s="124">
        <f t="shared" si="11"/>
        <v>2.4457777814081685</v>
      </c>
      <c r="AI10" s="124">
        <f t="shared" si="11"/>
        <v>2.494693337036332</v>
      </c>
      <c r="AJ10" s="124">
        <f t="shared" si="11"/>
        <v>2.5445872037770587</v>
      </c>
      <c r="AK10" s="124">
        <f t="shared" si="11"/>
        <v>2.5954789478525999</v>
      </c>
    </row>
    <row r="11" spans="1:38" ht="15.75" x14ac:dyDescent="0.25">
      <c r="A11" s="50" t="s">
        <v>32</v>
      </c>
      <c r="B11" s="97"/>
      <c r="C11" s="73"/>
      <c r="D11" s="97"/>
      <c r="E11" s="73"/>
      <c r="F11" s="97"/>
      <c r="G11" s="73"/>
      <c r="H11" s="97"/>
      <c r="I11" s="73"/>
      <c r="J11" s="97"/>
      <c r="K11" s="73"/>
      <c r="L11" s="97"/>
      <c r="M11" s="73"/>
      <c r="N11" s="97"/>
      <c r="O11" s="73"/>
      <c r="P11" s="73"/>
      <c r="Q11" s="72"/>
      <c r="R11" s="72"/>
      <c r="S11" s="73"/>
      <c r="T11" s="72"/>
      <c r="U11" s="72"/>
      <c r="V11" s="72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</row>
    <row r="12" spans="1:38" ht="31.5" x14ac:dyDescent="0.25">
      <c r="A12" s="51" t="s">
        <v>35</v>
      </c>
      <c r="B12" s="25">
        <v>4.5699159693450682</v>
      </c>
      <c r="C12" s="11">
        <f>Parameters!$D$17</f>
        <v>0.26</v>
      </c>
      <c r="D12" s="25">
        <v>4.7718950244819318</v>
      </c>
      <c r="E12" s="11">
        <f>Parameters!$D$19</f>
        <v>0.31</v>
      </c>
      <c r="F12" s="25"/>
      <c r="G12" s="11"/>
      <c r="H12" s="25">
        <v>29.419488595255405</v>
      </c>
      <c r="I12" s="11">
        <f>Parameters!$D$23</f>
        <v>0.28999999999999998</v>
      </c>
      <c r="J12" s="25">
        <v>11.584265875244203</v>
      </c>
      <c r="K12" s="43">
        <f>Parameters!$D$25</f>
        <v>0.28999999999999998</v>
      </c>
      <c r="L12" s="25">
        <v>1.7821947500375697</v>
      </c>
      <c r="M12" s="9">
        <f>Parameters!$D$27</f>
        <v>0.28999999999999998</v>
      </c>
      <c r="N12" s="25">
        <v>4.1754081464216899</v>
      </c>
      <c r="O12" s="9">
        <f>Parameters!$D$29</f>
        <v>0.28999999999999998</v>
      </c>
      <c r="P12" s="11">
        <v>2</v>
      </c>
      <c r="Q12" s="25"/>
      <c r="R12" s="11"/>
      <c r="S12" s="37">
        <v>0.5</v>
      </c>
      <c r="T12" s="37"/>
      <c r="U12" s="37"/>
      <c r="V12" s="37"/>
      <c r="W12" s="74">
        <f t="shared" ref="W12:W17" si="12">IF((B12*C12+D12*E12+F12*G12+H12*I12+J12*K12+L12*M12+N12*O12+P12+Q12*R12)=0,"",
                          ((B12*C12+D12*E12+F12*G12+H12*I12+J12*K12+L12*M12+N12*O12)*IF(U12&gt;0,U12,1)+P12+IF(Q12=0,1,Q12)*R12)*(1+Overhead_Common)*IF(V12&gt;0,V12,1))</f>
        <v>20.114885170640907</v>
      </c>
      <c r="X12" s="124">
        <f t="shared" ref="X12:X17" si="13">W12</f>
        <v>20.114885170640907</v>
      </c>
      <c r="Y12" s="124">
        <f t="shared" ref="Y12:Y19" si="14">X12*(1+X$3)</f>
        <v>20.165172383567509</v>
      </c>
      <c r="Z12" s="124">
        <f t="shared" ref="Z12:AK12" si="15">Y12*(1+Y$3)</f>
        <v>19.913107728772914</v>
      </c>
      <c r="AA12" s="124">
        <f t="shared" si="15"/>
        <v>20.160030264609698</v>
      </c>
      <c r="AB12" s="124">
        <f t="shared" si="15"/>
        <v>22.105473185144536</v>
      </c>
      <c r="AC12" s="124">
        <f t="shared" si="15"/>
        <v>22.870322557350537</v>
      </c>
      <c r="AD12" s="124">
        <f t="shared" si="15"/>
        <v>23.496969395421942</v>
      </c>
      <c r="AE12" s="124">
        <f t="shared" si="15"/>
        <v>24.079694236428406</v>
      </c>
      <c r="AF12" s="124">
        <f t="shared" si="15"/>
        <v>24.681686592339112</v>
      </c>
      <c r="AG12" s="124">
        <f t="shared" si="15"/>
        <v>25.323410443739931</v>
      </c>
      <c r="AH12" s="124">
        <f t="shared" si="15"/>
        <v>25.855202063058467</v>
      </c>
      <c r="AI12" s="124">
        <f t="shared" si="15"/>
        <v>26.372306104319637</v>
      </c>
      <c r="AJ12" s="124">
        <f t="shared" si="15"/>
        <v>26.899752226406029</v>
      </c>
      <c r="AK12" s="124">
        <f t="shared" si="15"/>
        <v>27.43774727093415</v>
      </c>
    </row>
    <row r="13" spans="1:38" ht="31.5" x14ac:dyDescent="0.25">
      <c r="A13" s="51" t="s">
        <v>36</v>
      </c>
      <c r="B13" s="25">
        <v>3.8082633077875565</v>
      </c>
      <c r="C13" s="11">
        <f>Parameters!$D$17</f>
        <v>0.26</v>
      </c>
      <c r="D13" s="25">
        <v>4.7718950244819318</v>
      </c>
      <c r="E13" s="11">
        <f>Parameters!$D$19</f>
        <v>0.31</v>
      </c>
      <c r="F13" s="25"/>
      <c r="G13" s="11"/>
      <c r="H13" s="25">
        <v>29.419488595255405</v>
      </c>
      <c r="I13" s="11">
        <f>Parameters!$D$23</f>
        <v>0.28999999999999998</v>
      </c>
      <c r="J13" s="25">
        <v>8.9109737501878481</v>
      </c>
      <c r="K13" s="43">
        <f>Parameters!$D$25</f>
        <v>0.28999999999999998</v>
      </c>
      <c r="L13" s="25">
        <v>4.455486875093924</v>
      </c>
      <c r="M13" s="9">
        <f>Parameters!$D$27</f>
        <v>0.28999999999999998</v>
      </c>
      <c r="N13" s="25">
        <v>3.9765791870682765</v>
      </c>
      <c r="O13" s="9">
        <f>Parameters!$D$29</f>
        <v>0.28999999999999998</v>
      </c>
      <c r="P13" s="11">
        <v>2</v>
      </c>
      <c r="Q13" s="25"/>
      <c r="R13" s="11"/>
      <c r="S13" s="37">
        <v>0.5</v>
      </c>
      <c r="T13" s="37"/>
      <c r="U13" s="37"/>
      <c r="V13" s="37"/>
      <c r="W13" s="74">
        <f t="shared" si="12"/>
        <v>19.833626071401717</v>
      </c>
      <c r="X13" s="124">
        <f t="shared" si="13"/>
        <v>19.833626071401717</v>
      </c>
      <c r="Y13" s="124">
        <f t="shared" si="14"/>
        <v>19.883210136580221</v>
      </c>
      <c r="Z13" s="124">
        <f t="shared" ref="Z13:AK13" si="16">Y13*(1+Y$3)</f>
        <v>19.63467000987297</v>
      </c>
      <c r="AA13" s="124">
        <f t="shared" si="16"/>
        <v>19.878139917995394</v>
      </c>
      <c r="AB13" s="124">
        <f t="shared" si="16"/>
        <v>21.796380420081949</v>
      </c>
      <c r="AC13" s="124">
        <f t="shared" si="16"/>
        <v>22.550535182616784</v>
      </c>
      <c r="AD13" s="124">
        <f t="shared" si="16"/>
        <v>23.168419846620488</v>
      </c>
      <c r="AE13" s="124">
        <f t="shared" si="16"/>
        <v>23.742996658816676</v>
      </c>
      <c r="AF13" s="124">
        <f t="shared" si="16"/>
        <v>24.336571575287092</v>
      </c>
      <c r="AG13" s="124">
        <f t="shared" si="16"/>
        <v>24.969322436244557</v>
      </c>
      <c r="AH13" s="124">
        <f t="shared" si="16"/>
        <v>25.49367820740569</v>
      </c>
      <c r="AI13" s="124">
        <f t="shared" si="16"/>
        <v>26.003551771553806</v>
      </c>
      <c r="AJ13" s="124">
        <f t="shared" si="16"/>
        <v>26.523622806984882</v>
      </c>
      <c r="AK13" s="124">
        <f t="shared" si="16"/>
        <v>27.05409526312458</v>
      </c>
    </row>
    <row r="14" spans="1:38" ht="31.5" x14ac:dyDescent="0.25">
      <c r="A14" s="51" t="s">
        <v>90</v>
      </c>
      <c r="B14" s="25">
        <v>4.0621475283067268</v>
      </c>
      <c r="C14" s="11">
        <f>Parameters!$D$17</f>
        <v>0.26</v>
      </c>
      <c r="D14" s="25">
        <v>4.7718950244819318</v>
      </c>
      <c r="E14" s="11">
        <f>Parameters!$D$19</f>
        <v>0.31</v>
      </c>
      <c r="F14" s="25"/>
      <c r="G14" s="11"/>
      <c r="H14" s="25">
        <v>29.419488595255405</v>
      </c>
      <c r="I14" s="11">
        <f>Parameters!$D$23</f>
        <v>0.28999999999999998</v>
      </c>
      <c r="J14" s="25">
        <v>4.455486875093924</v>
      </c>
      <c r="K14" s="43">
        <f>Parameters!$D$25</f>
        <v>0.28999999999999998</v>
      </c>
      <c r="L14" s="25">
        <v>3.1188408125657467</v>
      </c>
      <c r="M14" s="9">
        <f>Parameters!$D$27</f>
        <v>0.28999999999999998</v>
      </c>
      <c r="N14" s="25">
        <v>4.1754081464216899</v>
      </c>
      <c r="O14" s="9">
        <f>Parameters!$D$29</f>
        <v>0.28999999999999998</v>
      </c>
      <c r="P14" s="11">
        <v>2</v>
      </c>
      <c r="Q14" s="25"/>
      <c r="R14" s="11"/>
      <c r="S14" s="37">
        <v>0.5</v>
      </c>
      <c r="T14" s="37"/>
      <c r="U14" s="37"/>
      <c r="V14" s="37"/>
      <c r="W14" s="74">
        <f t="shared" si="12"/>
        <v>18.121972989402487</v>
      </c>
      <c r="X14" s="124">
        <f t="shared" si="13"/>
        <v>18.121972989402487</v>
      </c>
      <c r="Y14" s="124">
        <f t="shared" si="14"/>
        <v>18.167277921875993</v>
      </c>
      <c r="Z14" s="124">
        <f t="shared" ref="Z14:AK14" si="17">Y14*(1+Y$3)</f>
        <v>17.940186947852542</v>
      </c>
      <c r="AA14" s="124">
        <f t="shared" si="17"/>
        <v>18.162645266005914</v>
      </c>
      <c r="AB14" s="124">
        <f t="shared" si="17"/>
        <v>19.915340534175485</v>
      </c>
      <c r="AC14" s="124">
        <f t="shared" si="17"/>
        <v>20.604411316657956</v>
      </c>
      <c r="AD14" s="124">
        <f t="shared" si="17"/>
        <v>21.168972186734386</v>
      </c>
      <c r="AE14" s="124">
        <f t="shared" si="17"/>
        <v>21.693962696965396</v>
      </c>
      <c r="AF14" s="124">
        <f t="shared" si="17"/>
        <v>22.23631176438953</v>
      </c>
      <c r="AG14" s="124">
        <f t="shared" si="17"/>
        <v>22.814455870263657</v>
      </c>
      <c r="AH14" s="124">
        <f t="shared" si="17"/>
        <v>23.293559443539191</v>
      </c>
      <c r="AI14" s="124">
        <f t="shared" si="17"/>
        <v>23.759430632409977</v>
      </c>
      <c r="AJ14" s="124">
        <f t="shared" si="17"/>
        <v>24.234619245058177</v>
      </c>
      <c r="AK14" s="124">
        <f t="shared" si="17"/>
        <v>24.719311629959339</v>
      </c>
    </row>
    <row r="15" spans="1:38" ht="31.5" x14ac:dyDescent="0.25">
      <c r="A15" s="51" t="s">
        <v>88</v>
      </c>
      <c r="B15" s="25">
        <v>4.9507423001238235</v>
      </c>
      <c r="C15" s="11">
        <f>Parameters!$D$17</f>
        <v>0.26</v>
      </c>
      <c r="D15" s="25">
        <v>4.7718950244819318</v>
      </c>
      <c r="E15" s="11">
        <f>Parameters!$D$19</f>
        <v>0.31</v>
      </c>
      <c r="F15" s="25"/>
      <c r="G15" s="11"/>
      <c r="H15" s="25">
        <v>29.419488595255405</v>
      </c>
      <c r="I15" s="11">
        <f>Parameters!$D$23</f>
        <v>0.28999999999999998</v>
      </c>
      <c r="J15" s="25">
        <v>14.257558000300557</v>
      </c>
      <c r="K15" s="43">
        <f>Parameters!$D$25</f>
        <v>0.28999999999999998</v>
      </c>
      <c r="L15" s="25">
        <v>3.1188408125657467</v>
      </c>
      <c r="M15" s="9">
        <f>Parameters!$D$27</f>
        <v>0.28999999999999998</v>
      </c>
      <c r="N15" s="25">
        <v>7.953158374136553</v>
      </c>
      <c r="O15" s="9">
        <f>Parameters!$D$29</f>
        <v>0.28999999999999998</v>
      </c>
      <c r="P15" s="11">
        <v>2</v>
      </c>
      <c r="Q15" s="25"/>
      <c r="R15" s="11"/>
      <c r="S15" s="37">
        <v>0.5</v>
      </c>
      <c r="T15" s="37"/>
      <c r="U15" s="37"/>
      <c r="V15" s="37"/>
      <c r="W15" s="74">
        <f t="shared" si="12"/>
        <v>22.70807410572414</v>
      </c>
      <c r="X15" s="124">
        <f t="shared" si="13"/>
        <v>22.70807410572414</v>
      </c>
      <c r="Y15" s="124">
        <f t="shared" si="14"/>
        <v>22.764844290988449</v>
      </c>
      <c r="Z15" s="124">
        <f t="shared" ref="Z15:AK15" si="18">Y15*(1+Y$3)</f>
        <v>22.480283737351094</v>
      </c>
      <c r="AA15" s="124">
        <f t="shared" si="18"/>
        <v>22.759039255694248</v>
      </c>
      <c r="AB15" s="124">
        <f t="shared" si="18"/>
        <v>24.955286543868745</v>
      </c>
      <c r="AC15" s="124">
        <f t="shared" si="18"/>
        <v>25.818739458286604</v>
      </c>
      <c r="AD15" s="124">
        <f t="shared" si="18"/>
        <v>26.52617291944366</v>
      </c>
      <c r="AE15" s="124">
        <f t="shared" si="18"/>
        <v>27.184022007845861</v>
      </c>
      <c r="AF15" s="124">
        <f t="shared" si="18"/>
        <v>27.863622558042007</v>
      </c>
      <c r="AG15" s="124">
        <f t="shared" si="18"/>
        <v>28.588076744551099</v>
      </c>
      <c r="AH15" s="124">
        <f t="shared" si="18"/>
        <v>29.188426356186671</v>
      </c>
      <c r="AI15" s="124">
        <f t="shared" si="18"/>
        <v>29.772194883310405</v>
      </c>
      <c r="AJ15" s="124">
        <f t="shared" si="18"/>
        <v>30.367638780976613</v>
      </c>
      <c r="AK15" s="124">
        <f t="shared" si="18"/>
        <v>30.974991556596144</v>
      </c>
    </row>
    <row r="16" spans="1:38" ht="31.5" x14ac:dyDescent="0.25">
      <c r="A16" s="51" t="s">
        <v>89</v>
      </c>
      <c r="B16" s="25">
        <v>7.616526615575113</v>
      </c>
      <c r="C16" s="11">
        <f>Parameters!$D$17</f>
        <v>0.26</v>
      </c>
      <c r="D16" s="25">
        <v>9.5437900489638636</v>
      </c>
      <c r="E16" s="11">
        <f>Parameters!$D$19</f>
        <v>0.31</v>
      </c>
      <c r="F16" s="25"/>
      <c r="G16" s="11"/>
      <c r="H16" s="25">
        <v>29.419488595255405</v>
      </c>
      <c r="I16" s="11">
        <f>Parameters!$D$23</f>
        <v>0.28999999999999998</v>
      </c>
      <c r="J16" s="25">
        <v>17.821947500375696</v>
      </c>
      <c r="K16" s="43">
        <f>Parameters!$D$25</f>
        <v>0.28999999999999998</v>
      </c>
      <c r="L16" s="25">
        <v>4.455486875093924</v>
      </c>
      <c r="M16" s="9">
        <f>Parameters!$D$27</f>
        <v>0.28999999999999998</v>
      </c>
      <c r="N16" s="25">
        <v>11.92973756120483</v>
      </c>
      <c r="O16" s="9">
        <f>Parameters!$D$29</f>
        <v>0.28999999999999998</v>
      </c>
      <c r="P16" s="11">
        <v>2</v>
      </c>
      <c r="Q16" s="25"/>
      <c r="R16" s="11"/>
      <c r="S16" s="37">
        <v>0.5</v>
      </c>
      <c r="T16" s="37"/>
      <c r="U16" s="37"/>
      <c r="V16" s="37"/>
      <c r="W16" s="74">
        <f t="shared" si="12"/>
        <v>27.929663728436786</v>
      </c>
      <c r="X16" s="124">
        <f t="shared" si="13"/>
        <v>27.929663728436786</v>
      </c>
      <c r="Y16" s="124">
        <f t="shared" si="14"/>
        <v>27.999487887757876</v>
      </c>
      <c r="Z16" s="124">
        <f t="shared" ref="Z16:AK16" si="19">Y16*(1+Y$3)</f>
        <v>27.649494289160906</v>
      </c>
      <c r="AA16" s="124">
        <f t="shared" si="19"/>
        <v>27.992348018346501</v>
      </c>
      <c r="AB16" s="124">
        <f t="shared" si="19"/>
        <v>30.69360960211694</v>
      </c>
      <c r="AC16" s="124">
        <f t="shared" si="19"/>
        <v>31.755608494350184</v>
      </c>
      <c r="AD16" s="124">
        <f t="shared" si="19"/>
        <v>32.625712167095379</v>
      </c>
      <c r="AE16" s="124">
        <f t="shared" si="19"/>
        <v>33.434829828839341</v>
      </c>
      <c r="AF16" s="124">
        <f t="shared" si="19"/>
        <v>34.270700574560323</v>
      </c>
      <c r="AG16" s="124">
        <f t="shared" si="19"/>
        <v>35.161738789498891</v>
      </c>
      <c r="AH16" s="124">
        <f t="shared" si="19"/>
        <v>35.900135304078361</v>
      </c>
      <c r="AI16" s="124">
        <f t="shared" si="19"/>
        <v>36.618138010159932</v>
      </c>
      <c r="AJ16" s="124">
        <f t="shared" si="19"/>
        <v>37.350500770363134</v>
      </c>
      <c r="AK16" s="124">
        <f t="shared" si="19"/>
        <v>38.097510785770396</v>
      </c>
    </row>
    <row r="17" spans="1:37" ht="31.5" x14ac:dyDescent="0.25">
      <c r="A17" s="51" t="s">
        <v>39</v>
      </c>
      <c r="B17" s="25">
        <v>4.5699159693450682</v>
      </c>
      <c r="C17" s="11">
        <f>Parameters!$D$17</f>
        <v>0.26</v>
      </c>
      <c r="D17" s="25">
        <v>4.7718950244819318</v>
      </c>
      <c r="E17" s="11">
        <f>Parameters!$D$19</f>
        <v>0.31</v>
      </c>
      <c r="F17" s="25"/>
      <c r="G17" s="11"/>
      <c r="H17" s="25">
        <v>29.419488595255405</v>
      </c>
      <c r="I17" s="11">
        <f>Parameters!$D$23</f>
        <v>0.28999999999999998</v>
      </c>
      <c r="J17" s="25">
        <v>10.693168500225418</v>
      </c>
      <c r="K17" s="43">
        <f>Parameters!$D$25</f>
        <v>0.28999999999999998</v>
      </c>
      <c r="L17" s="25">
        <v>1.7821947500375697</v>
      </c>
      <c r="M17" s="9">
        <f>Parameters!$D$27</f>
        <v>0.28999999999999998</v>
      </c>
      <c r="N17" s="25">
        <v>3.9765791870682765</v>
      </c>
      <c r="O17" s="9">
        <f>Parameters!$D$29</f>
        <v>0.28999999999999998</v>
      </c>
      <c r="P17" s="11">
        <v>2</v>
      </c>
      <c r="Q17" s="25"/>
      <c r="R17" s="11"/>
      <c r="S17" s="37">
        <v>0.5</v>
      </c>
      <c r="T17" s="37"/>
      <c r="U17" s="37"/>
      <c r="V17" s="37"/>
      <c r="W17" s="74">
        <f t="shared" si="12"/>
        <v>19.767198669976175</v>
      </c>
      <c r="X17" s="124">
        <f t="shared" si="13"/>
        <v>19.767198669976175</v>
      </c>
      <c r="Y17" s="124">
        <f t="shared" si="14"/>
        <v>19.816616666651115</v>
      </c>
      <c r="Z17" s="124">
        <f t="shared" ref="Z17:AK17" si="20">Y17*(1+Y$3)</f>
        <v>19.568908958317976</v>
      </c>
      <c r="AA17" s="124">
        <f t="shared" si="20"/>
        <v>19.811563429401119</v>
      </c>
      <c r="AB17" s="124">
        <f t="shared" si="20"/>
        <v>21.723379300338326</v>
      </c>
      <c r="AC17" s="124">
        <f t="shared" si="20"/>
        <v>22.475008224130033</v>
      </c>
      <c r="AD17" s="124">
        <f t="shared" si="20"/>
        <v>23.090823449471198</v>
      </c>
      <c r="AE17" s="124">
        <f t="shared" si="20"/>
        <v>23.663475871018083</v>
      </c>
      <c r="AF17" s="124">
        <f t="shared" si="20"/>
        <v>24.255062767793532</v>
      </c>
      <c r="AG17" s="124">
        <f t="shared" si="20"/>
        <v>24.885694399756165</v>
      </c>
      <c r="AH17" s="124">
        <f t="shared" si="20"/>
        <v>25.408293982151044</v>
      </c>
      <c r="AI17" s="124">
        <f t="shared" si="20"/>
        <v>25.916459861794063</v>
      </c>
      <c r="AJ17" s="124">
        <f t="shared" si="20"/>
        <v>26.434789059029946</v>
      </c>
      <c r="AK17" s="124">
        <f t="shared" si="20"/>
        <v>26.963484840210544</v>
      </c>
    </row>
    <row r="18" spans="1:37" ht="31.5" x14ac:dyDescent="0.25">
      <c r="A18" s="51" t="s">
        <v>34</v>
      </c>
      <c r="B18" s="25">
        <v>3.3004948667492156</v>
      </c>
      <c r="C18" s="11">
        <f>Parameters!$D$17</f>
        <v>0.26</v>
      </c>
      <c r="D18" s="25">
        <v>4.7718950244819318</v>
      </c>
      <c r="E18" s="11">
        <f>Parameters!$D$19</f>
        <v>0.31</v>
      </c>
      <c r="F18" s="25"/>
      <c r="G18" s="11"/>
      <c r="H18" s="25"/>
      <c r="I18" s="11"/>
      <c r="J18" s="25"/>
      <c r="K18" s="11"/>
      <c r="L18" s="25">
        <v>1.7821947500375697</v>
      </c>
      <c r="M18" s="9">
        <f>Parameters!$D$27</f>
        <v>0.28999999999999998</v>
      </c>
      <c r="N18" s="25">
        <v>0.39765791870682765</v>
      </c>
      <c r="O18" s="9">
        <f>Parameters!$D$29</f>
        <v>0.28999999999999998</v>
      </c>
      <c r="P18" s="11">
        <v>2</v>
      </c>
      <c r="Q18" s="25"/>
      <c r="R18" s="11"/>
      <c r="S18" s="37">
        <v>0.5</v>
      </c>
      <c r="T18" s="37"/>
      <c r="U18" s="37"/>
      <c r="V18" s="37"/>
      <c r="W18" s="74">
        <f t="shared" ref="W18:W19" si="21">IF((B18*C18+D18*E18+F18*G18+H18*I18+J18*K18+L18*M18+N18*O18+P18+Q18*R18)=0,"",
                          ((B18*C18+D18*E18+F18*G18+H18*I18+J18*K18+L18*M18+N18*O18)*IF(U18&gt;0,U18,1)+P18+IF(Q18=0,1,Q18)*R18)*(1+Overhead_Common)*IF(V18&gt;0,V18,1))</f>
        <v>5.4665307365680773</v>
      </c>
      <c r="X18" s="124">
        <f t="shared" ref="X18:X19" si="22">W18</f>
        <v>5.4665307365680773</v>
      </c>
      <c r="Y18" s="124">
        <f t="shared" si="14"/>
        <v>5.4801970634094976</v>
      </c>
      <c r="Z18" s="124">
        <f t="shared" ref="Z18:AK18" si="23">Y18*(1+Y$3)</f>
        <v>5.4116946001168795</v>
      </c>
      <c r="AA18" s="124">
        <f t="shared" si="23"/>
        <v>5.478799613158329</v>
      </c>
      <c r="AB18" s="124">
        <f t="shared" si="23"/>
        <v>6.0075037758281082</v>
      </c>
      <c r="AC18" s="124">
        <f t="shared" si="23"/>
        <v>6.2153634064717602</v>
      </c>
      <c r="AD18" s="124">
        <f t="shared" si="23"/>
        <v>6.3856643638090871</v>
      </c>
      <c r="AE18" s="124">
        <f t="shared" si="23"/>
        <v>6.5440288400315518</v>
      </c>
      <c r="AF18" s="124">
        <f t="shared" si="23"/>
        <v>6.7076295610323404</v>
      </c>
      <c r="AG18" s="124">
        <f t="shared" si="23"/>
        <v>6.8820279296191815</v>
      </c>
      <c r="AH18" s="124">
        <f t="shared" si="23"/>
        <v>7.0265505161411834</v>
      </c>
      <c r="AI18" s="124">
        <f t="shared" si="23"/>
        <v>7.1670815264640071</v>
      </c>
      <c r="AJ18" s="124">
        <f t="shared" si="23"/>
        <v>7.3104231569932869</v>
      </c>
      <c r="AK18" s="124">
        <f t="shared" si="23"/>
        <v>7.4566316201331526</v>
      </c>
    </row>
    <row r="19" spans="1:37" ht="15.75" x14ac:dyDescent="0.25">
      <c r="A19" s="56" t="s">
        <v>110</v>
      </c>
      <c r="B19" s="25">
        <v>2.2849579846725341</v>
      </c>
      <c r="C19" s="11">
        <f>Parameters!$D$17</f>
        <v>0.26</v>
      </c>
      <c r="D19" s="25">
        <v>3.9765791870682765</v>
      </c>
      <c r="E19" s="11">
        <f>Parameters!$D$19</f>
        <v>0.31</v>
      </c>
      <c r="F19" s="25"/>
      <c r="G19" s="11"/>
      <c r="H19" s="25"/>
      <c r="I19" s="11"/>
      <c r="J19" s="25"/>
      <c r="K19" s="11"/>
      <c r="L19" s="25"/>
      <c r="M19" s="11"/>
      <c r="N19" s="25">
        <v>1.5906316748273106</v>
      </c>
      <c r="O19" s="9">
        <f>Parameters!$D$29</f>
        <v>0.28999999999999998</v>
      </c>
      <c r="P19" s="11"/>
      <c r="Q19" s="25"/>
      <c r="R19" s="11"/>
      <c r="S19" s="37">
        <v>0.5</v>
      </c>
      <c r="T19" s="37"/>
      <c r="U19" s="37"/>
      <c r="V19" s="37"/>
      <c r="W19" s="74">
        <f t="shared" si="21"/>
        <v>2.5169229906765396</v>
      </c>
      <c r="X19" s="124">
        <f t="shared" si="22"/>
        <v>2.5169229906765396</v>
      </c>
      <c r="Y19" s="124">
        <f t="shared" si="14"/>
        <v>2.523215298153231</v>
      </c>
      <c r="Z19" s="124">
        <f t="shared" ref="Z19:AK19" si="24">Y19*(1+Y$3)</f>
        <v>2.4916751069263157</v>
      </c>
      <c r="AA19" s="124">
        <f t="shared" si="24"/>
        <v>2.5225718782522017</v>
      </c>
      <c r="AB19" s="124">
        <f t="shared" si="24"/>
        <v>2.7660000645035394</v>
      </c>
      <c r="AC19" s="124">
        <f t="shared" si="24"/>
        <v>2.8617036667353619</v>
      </c>
      <c r="AD19" s="124">
        <f t="shared" si="24"/>
        <v>2.9401143472039113</v>
      </c>
      <c r="AE19" s="124">
        <f t="shared" si="24"/>
        <v>3.0130291830145679</v>
      </c>
      <c r="AF19" s="124">
        <f t="shared" si="24"/>
        <v>3.0883549125899319</v>
      </c>
      <c r="AG19" s="124">
        <f t="shared" si="24"/>
        <v>3.16865214031727</v>
      </c>
      <c r="AH19" s="124">
        <f t="shared" si="24"/>
        <v>3.2351938352639324</v>
      </c>
      <c r="AI19" s="124">
        <f t="shared" si="24"/>
        <v>3.2998977119692112</v>
      </c>
      <c r="AJ19" s="124">
        <f t="shared" si="24"/>
        <v>3.3658956662085955</v>
      </c>
      <c r="AK19" s="124">
        <f t="shared" si="24"/>
        <v>3.4332135795327674</v>
      </c>
    </row>
    <row r="20" spans="1:37" ht="31.5" x14ac:dyDescent="0.25">
      <c r="A20" s="50" t="s">
        <v>411</v>
      </c>
      <c r="B20" s="97"/>
      <c r="C20" s="73"/>
      <c r="D20" s="97"/>
      <c r="E20" s="73"/>
      <c r="F20" s="97"/>
      <c r="G20" s="73"/>
      <c r="H20" s="97"/>
      <c r="I20" s="73"/>
      <c r="J20" s="97"/>
      <c r="K20" s="73"/>
      <c r="L20" s="97"/>
      <c r="M20" s="73"/>
      <c r="N20" s="97"/>
      <c r="O20" s="73"/>
      <c r="P20" s="73"/>
      <c r="Q20" s="72"/>
      <c r="R20" s="72"/>
      <c r="S20" s="73"/>
      <c r="T20" s="72"/>
      <c r="U20" s="72"/>
      <c r="V20" s="72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</row>
    <row r="21" spans="1:37" ht="15.75" x14ac:dyDescent="0.25">
      <c r="A21" s="51" t="s">
        <v>402</v>
      </c>
      <c r="B21" s="44">
        <v>7.0717768773695253</v>
      </c>
      <c r="C21" s="11">
        <f>Parameters!$D$17</f>
        <v>0.26</v>
      </c>
      <c r="D21" s="5"/>
      <c r="E21" s="11"/>
      <c r="F21" s="44">
        <v>47.420298035668367</v>
      </c>
      <c r="G21" s="11">
        <f>Parameters!$D$21</f>
        <v>0.33</v>
      </c>
      <c r="H21" s="44">
        <v>17.214266439171997</v>
      </c>
      <c r="I21" s="11">
        <f>Parameters!$D$23</f>
        <v>0.28999999999999998</v>
      </c>
      <c r="J21" s="44">
        <v>237.10149017834183</v>
      </c>
      <c r="K21" s="43">
        <f>Parameters!$D$25</f>
        <v>0.28999999999999998</v>
      </c>
      <c r="L21" s="4"/>
      <c r="M21" s="9"/>
      <c r="N21" s="4"/>
      <c r="O21" s="9"/>
      <c r="P21" s="9"/>
      <c r="Q21" s="4"/>
      <c r="R21" s="9"/>
      <c r="S21" s="37"/>
      <c r="T21" s="37"/>
      <c r="U21" s="37"/>
      <c r="V21" s="37"/>
      <c r="W21" s="74">
        <f t="shared" ref="W21:W23" si="25">IF((B21*C21+D21*E21+F21*G21+H21*I21+J21*K21+L21*M21+N21*O21+P21+Q21*R21)=0,"",
                          ((B21*C21+D21*E21+F21*G21+H21*I21+J21*K21+L21*M21+N21*O21)*IF(U21&gt;0,U21,1)+P21+IF(Q21=0,1,Q21)*R21)*(1+Overhead_Common)*IF(V21&gt;0,V21,1))</f>
        <v>100.36282273486221</v>
      </c>
      <c r="X21" s="124">
        <f t="shared" ref="X21:X23" si="26">W21</f>
        <v>100.36282273486221</v>
      </c>
      <c r="Y21" s="124">
        <f>X21*(1+X$3)</f>
        <v>100.61372979169936</v>
      </c>
      <c r="Z21" s="124">
        <f t="shared" ref="Z21:AK21" si="27">Y21*(1+Y$3)</f>
        <v>99.356058169303125</v>
      </c>
      <c r="AA21" s="124">
        <f t="shared" si="27"/>
        <v>100.58807329060248</v>
      </c>
      <c r="AB21" s="124">
        <f t="shared" si="27"/>
        <v>110.29482236314563</v>
      </c>
      <c r="AC21" s="124">
        <f t="shared" si="27"/>
        <v>114.11102321691047</v>
      </c>
      <c r="AD21" s="124">
        <f t="shared" si="27"/>
        <v>117.23766525305382</v>
      </c>
      <c r="AE21" s="124">
        <f t="shared" si="27"/>
        <v>120.14515935132954</v>
      </c>
      <c r="AF21" s="124">
        <f t="shared" si="27"/>
        <v>123.14878833511277</v>
      </c>
      <c r="AG21" s="124">
        <f t="shared" si="27"/>
        <v>126.3506568318257</v>
      </c>
      <c r="AH21" s="124">
        <f t="shared" si="27"/>
        <v>129.00402062529403</v>
      </c>
      <c r="AI21" s="124">
        <f t="shared" si="27"/>
        <v>131.58410103779991</v>
      </c>
      <c r="AJ21" s="124">
        <f t="shared" si="27"/>
        <v>134.2157830585559</v>
      </c>
      <c r="AK21" s="124">
        <f t="shared" si="27"/>
        <v>136.90009871972703</v>
      </c>
    </row>
    <row r="22" spans="1:37" ht="31.5" x14ac:dyDescent="0.25">
      <c r="A22" s="51" t="s">
        <v>403</v>
      </c>
      <c r="B22" s="44">
        <v>7.0717768773695253</v>
      </c>
      <c r="C22" s="11">
        <f>Parameters!$D$17</f>
        <v>0.26</v>
      </c>
      <c r="D22" s="44">
        <v>14.943744126473749</v>
      </c>
      <c r="E22" s="11">
        <f>Parameters!$D$19</f>
        <v>0.31</v>
      </c>
      <c r="F22" s="44">
        <v>47.420298035668367</v>
      </c>
      <c r="G22" s="11">
        <f>Parameters!$D$21</f>
        <v>0.33</v>
      </c>
      <c r="H22" s="5"/>
      <c r="I22" s="11"/>
      <c r="J22" s="5"/>
      <c r="K22" s="43"/>
      <c r="L22" s="4"/>
      <c r="M22" s="9"/>
      <c r="N22" s="4"/>
      <c r="O22" s="9"/>
      <c r="P22" s="9"/>
      <c r="Q22" s="44">
        <v>276.61840520806544</v>
      </c>
      <c r="R22" s="43">
        <f>Parameters!$D$32</f>
        <v>0.28999999999999998</v>
      </c>
      <c r="S22" s="37"/>
      <c r="T22" s="37"/>
      <c r="U22" s="37"/>
      <c r="V22" s="37"/>
      <c r="W22" s="74">
        <f t="shared" si="25"/>
        <v>112.57318438237573</v>
      </c>
      <c r="X22" s="124">
        <f t="shared" si="26"/>
        <v>112.57318438237573</v>
      </c>
      <c r="Y22" s="124">
        <f>X22*(1+X$3)</f>
        <v>112.85461734333167</v>
      </c>
      <c r="Z22" s="124">
        <f t="shared" ref="Z22:AK22" si="28">Y22*(1+Y$3)</f>
        <v>111.44393462654003</v>
      </c>
      <c r="AA22" s="124">
        <f t="shared" si="28"/>
        <v>112.82583941590912</v>
      </c>
      <c r="AB22" s="124">
        <f t="shared" si="28"/>
        <v>123.71353291954435</v>
      </c>
      <c r="AC22" s="124">
        <f t="shared" si="28"/>
        <v>127.99402115856059</v>
      </c>
      <c r="AD22" s="124">
        <f t="shared" si="28"/>
        <v>131.50105733830515</v>
      </c>
      <c r="AE22" s="124">
        <f t="shared" si="28"/>
        <v>134.76228356029512</v>
      </c>
      <c r="AF22" s="124">
        <f t="shared" si="28"/>
        <v>138.13134064930247</v>
      </c>
      <c r="AG22" s="124">
        <f t="shared" si="28"/>
        <v>141.72275550618434</v>
      </c>
      <c r="AH22" s="124">
        <f t="shared" si="28"/>
        <v>144.69893337181421</v>
      </c>
      <c r="AI22" s="124">
        <f t="shared" si="28"/>
        <v>147.59291203925051</v>
      </c>
      <c r="AJ22" s="124">
        <f t="shared" si="28"/>
        <v>150.54477028003552</v>
      </c>
      <c r="AK22" s="124">
        <f t="shared" si="28"/>
        <v>153.55566568563623</v>
      </c>
    </row>
    <row r="23" spans="1:37" ht="31.5" x14ac:dyDescent="0.25">
      <c r="A23" s="51" t="s">
        <v>406</v>
      </c>
      <c r="B23" s="44">
        <v>7.0717768773695253</v>
      </c>
      <c r="C23" s="11">
        <f>Parameters!$D$17</f>
        <v>0.26</v>
      </c>
      <c r="D23" s="44">
        <v>14.943744126473749</v>
      </c>
      <c r="E23" s="11">
        <f>Parameters!$D$19</f>
        <v>0.31</v>
      </c>
      <c r="F23" s="5"/>
      <c r="G23" s="11"/>
      <c r="H23" s="44">
        <v>17.214266439171997</v>
      </c>
      <c r="I23" s="11">
        <f>Parameters!$D$23</f>
        <v>0.28999999999999998</v>
      </c>
      <c r="J23" s="44">
        <v>47.420298035668367</v>
      </c>
      <c r="K23" s="43">
        <f>Parameters!$D$25</f>
        <v>0.28999999999999998</v>
      </c>
      <c r="L23" s="4"/>
      <c r="M23" s="9"/>
      <c r="N23" s="44">
        <v>14.943744126473749</v>
      </c>
      <c r="O23" s="9">
        <f>Parameters!$D$29</f>
        <v>0.28999999999999998</v>
      </c>
      <c r="P23" s="9"/>
      <c r="Q23" s="4"/>
      <c r="R23" s="9"/>
      <c r="S23" s="37"/>
      <c r="T23" s="37"/>
      <c r="U23" s="37"/>
      <c r="V23" s="37"/>
      <c r="W23" s="74">
        <f t="shared" si="25"/>
        <v>32.503825377874435</v>
      </c>
      <c r="X23" s="124">
        <f t="shared" si="26"/>
        <v>32.503825377874435</v>
      </c>
      <c r="Y23" s="124">
        <f>X23*(1+X$3)</f>
        <v>32.585084941319117</v>
      </c>
      <c r="Z23" s="124">
        <f t="shared" ref="Z23:AK23" si="29">Y23*(1+Y$3)</f>
        <v>32.177771379552631</v>
      </c>
      <c r="AA23" s="124">
        <f t="shared" si="29"/>
        <v>32.576775744659081</v>
      </c>
      <c r="AB23" s="124">
        <f t="shared" si="29"/>
        <v>35.720434604018685</v>
      </c>
      <c r="AC23" s="124">
        <f t="shared" si="29"/>
        <v>36.956361641317727</v>
      </c>
      <c r="AD23" s="124">
        <f t="shared" si="29"/>
        <v>37.968965950289835</v>
      </c>
      <c r="AE23" s="124">
        <f t="shared" si="29"/>
        <v>38.91059630585702</v>
      </c>
      <c r="AF23" s="124">
        <f t="shared" si="29"/>
        <v>39.883361213503441</v>
      </c>
      <c r="AG23" s="124">
        <f t="shared" si="29"/>
        <v>40.920328605054529</v>
      </c>
      <c r="AH23" s="124">
        <f t="shared" si="29"/>
        <v>41.779655505760672</v>
      </c>
      <c r="AI23" s="124">
        <f t="shared" si="29"/>
        <v>42.615248615875885</v>
      </c>
      <c r="AJ23" s="124">
        <f t="shared" si="29"/>
        <v>43.467553588193404</v>
      </c>
      <c r="AK23" s="124">
        <f t="shared" si="29"/>
        <v>44.33690465995727</v>
      </c>
    </row>
    <row r="24" spans="1:37" x14ac:dyDescent="0.25"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</row>
    <row r="25" spans="1:37" x14ac:dyDescent="0.25"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</row>
  </sheetData>
  <mergeCells count="12">
    <mergeCell ref="X1:AG1"/>
    <mergeCell ref="B1:C1"/>
    <mergeCell ref="D1:E1"/>
    <mergeCell ref="F1:G1"/>
    <mergeCell ref="H1:I1"/>
    <mergeCell ref="J1:K1"/>
    <mergeCell ref="L1:M1"/>
    <mergeCell ref="N1:O1"/>
    <mergeCell ref="Q1:R1"/>
    <mergeCell ref="T1:T2"/>
    <mergeCell ref="U1:U2"/>
    <mergeCell ref="V1:V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13AF0-9324-4687-AEC7-FCE4B4F5C0A0}">
  <dimension ref="A1:AW25"/>
  <sheetViews>
    <sheetView zoomScale="55" zoomScaleNormal="55" workbookViewId="0">
      <selection activeCell="P28" sqref="P28"/>
    </sheetView>
  </sheetViews>
  <sheetFormatPr defaultRowHeight="15" x14ac:dyDescent="0.25"/>
  <cols>
    <col min="1" max="1" width="56.85546875" bestFit="1" customWidth="1"/>
    <col min="3" max="3" width="8.42578125" customWidth="1"/>
    <col min="4" max="4" width="9.85546875" customWidth="1"/>
    <col min="16" max="16" width="20" customWidth="1"/>
    <col min="19" max="19" width="10.140625" customWidth="1"/>
  </cols>
  <sheetData>
    <row r="1" spans="1:37" ht="51" customHeight="1" x14ac:dyDescent="0.25">
      <c r="A1" s="49" t="s">
        <v>163</v>
      </c>
      <c r="B1" s="159" t="s">
        <v>7</v>
      </c>
      <c r="C1" s="157"/>
      <c r="D1" s="157" t="s">
        <v>4</v>
      </c>
      <c r="E1" s="157"/>
      <c r="F1" s="157" t="s">
        <v>203</v>
      </c>
      <c r="G1" s="157"/>
      <c r="H1" s="157" t="s">
        <v>1</v>
      </c>
      <c r="I1" s="157"/>
      <c r="J1" s="157" t="s">
        <v>0</v>
      </c>
      <c r="K1" s="157"/>
      <c r="L1" s="157" t="s">
        <v>3</v>
      </c>
      <c r="M1" s="157"/>
      <c r="N1" s="157" t="s">
        <v>2</v>
      </c>
      <c r="O1" s="157"/>
      <c r="P1" s="16" t="s">
        <v>71</v>
      </c>
      <c r="Q1" s="158" t="s">
        <v>8</v>
      </c>
      <c r="R1" s="158"/>
      <c r="S1" s="29" t="s">
        <v>74</v>
      </c>
      <c r="T1" s="161" t="s">
        <v>349</v>
      </c>
      <c r="U1" s="162" t="s">
        <v>348</v>
      </c>
      <c r="V1" s="162" t="s">
        <v>347</v>
      </c>
      <c r="W1" s="124"/>
      <c r="X1" s="163" t="s">
        <v>194</v>
      </c>
      <c r="Y1" s="164"/>
      <c r="Z1" s="164"/>
      <c r="AA1" s="164"/>
      <c r="AB1" s="164"/>
      <c r="AC1" s="164"/>
      <c r="AD1" s="164"/>
      <c r="AE1" s="164"/>
      <c r="AF1" s="164"/>
      <c r="AG1" s="164"/>
    </row>
    <row r="2" spans="1:37" ht="73.5" customHeight="1" x14ac:dyDescent="0.25">
      <c r="A2" s="49" t="s">
        <v>6</v>
      </c>
      <c r="B2" s="19" t="s">
        <v>72</v>
      </c>
      <c r="C2" s="10" t="s">
        <v>73</v>
      </c>
      <c r="D2" s="19" t="s">
        <v>72</v>
      </c>
      <c r="E2" s="10" t="s">
        <v>73</v>
      </c>
      <c r="F2" s="19" t="s">
        <v>72</v>
      </c>
      <c r="G2" s="10" t="s">
        <v>73</v>
      </c>
      <c r="H2" s="19" t="s">
        <v>72</v>
      </c>
      <c r="I2" s="10" t="s">
        <v>73</v>
      </c>
      <c r="J2" s="19" t="s">
        <v>72</v>
      </c>
      <c r="K2" s="10" t="s">
        <v>73</v>
      </c>
      <c r="L2" s="19" t="s">
        <v>72</v>
      </c>
      <c r="M2" s="10" t="s">
        <v>73</v>
      </c>
      <c r="N2" s="19" t="s">
        <v>72</v>
      </c>
      <c r="O2" s="10" t="s">
        <v>73</v>
      </c>
      <c r="P2" s="10" t="s">
        <v>5</v>
      </c>
      <c r="Q2" s="19" t="s">
        <v>72</v>
      </c>
      <c r="R2" s="10" t="s">
        <v>73</v>
      </c>
      <c r="S2" s="36" t="s">
        <v>75</v>
      </c>
      <c r="T2" s="161"/>
      <c r="U2" s="162"/>
      <c r="V2" s="162"/>
      <c r="W2" s="22" t="s">
        <v>171</v>
      </c>
      <c r="X2" s="21">
        <v>2019</v>
      </c>
      <c r="Y2" s="40">
        <v>2020</v>
      </c>
      <c r="Z2" s="40">
        <v>2021</v>
      </c>
      <c r="AA2" s="40">
        <v>2022</v>
      </c>
      <c r="AB2" s="40">
        <v>2023</v>
      </c>
      <c r="AC2" s="40">
        <v>2024</v>
      </c>
      <c r="AD2" s="40">
        <v>2025</v>
      </c>
      <c r="AE2" s="40">
        <v>2026</v>
      </c>
      <c r="AF2" s="40">
        <v>2027</v>
      </c>
      <c r="AG2" s="40">
        <v>2028</v>
      </c>
      <c r="AH2" s="40">
        <v>2029</v>
      </c>
      <c r="AI2" s="40">
        <v>2030</v>
      </c>
      <c r="AJ2" s="40">
        <v>2031</v>
      </c>
      <c r="AK2" s="40">
        <v>2032</v>
      </c>
    </row>
    <row r="3" spans="1:37" x14ac:dyDescent="0.25">
      <c r="A3" s="108" t="s">
        <v>412</v>
      </c>
      <c r="B3" s="97"/>
      <c r="C3" s="73"/>
      <c r="D3" s="97"/>
      <c r="E3" s="73"/>
      <c r="F3" s="97"/>
      <c r="G3" s="73"/>
      <c r="H3" s="97"/>
      <c r="I3" s="73"/>
      <c r="J3" s="97"/>
      <c r="K3" s="73"/>
      <c r="L3" s="97"/>
      <c r="M3" s="73"/>
      <c r="N3" s="97"/>
      <c r="O3" s="73"/>
      <c r="P3" s="73"/>
      <c r="Q3" s="72"/>
      <c r="R3" s="72"/>
      <c r="S3" s="73"/>
      <c r="T3" s="72"/>
      <c r="U3" s="72"/>
      <c r="V3" s="72"/>
      <c r="W3" s="71"/>
      <c r="X3" s="39">
        <f>'Αγορά 3α_Summary'!X3</f>
        <v>2.5000000000000001E-3</v>
      </c>
      <c r="Y3" s="39">
        <f>'Αγορά 3α_Summary'!Y3</f>
        <v>-1.2500000000000001E-2</v>
      </c>
      <c r="Z3" s="39">
        <f>'Αγορά 3α_Summary'!Z3</f>
        <v>1.24E-2</v>
      </c>
      <c r="AA3" s="39">
        <f>'Αγορά 3α_Summary'!AA3</f>
        <v>9.6500000000000002E-2</v>
      </c>
      <c r="AB3" s="39">
        <f>'Αγορά 3α_Summary'!AB3</f>
        <v>3.4599999999999999E-2</v>
      </c>
      <c r="AC3" s="39">
        <f>'Αγορά 3α_Summary'!AC3</f>
        <v>2.7400000000000001E-2</v>
      </c>
      <c r="AD3" s="39">
        <f>'Αγορά 3α_Summary'!AD3</f>
        <v>2.4799999999999999E-2</v>
      </c>
      <c r="AE3" s="39">
        <f>'Αγορά 3α_Summary'!AE3</f>
        <v>2.5000000000000001E-2</v>
      </c>
      <c r="AF3" s="39">
        <f>'Αγορά 3α_Summary'!AF3</f>
        <v>2.5999999999999999E-2</v>
      </c>
      <c r="AG3" s="39">
        <f>'Αγορά 3α_Summary'!AG3</f>
        <v>2.1000000000000001E-2</v>
      </c>
      <c r="AH3" s="39">
        <f>'Αγορά 3α_Summary'!AH3</f>
        <v>0.02</v>
      </c>
      <c r="AI3" s="39">
        <f>'Αγορά 3α_Summary'!AI3</f>
        <v>0.02</v>
      </c>
      <c r="AJ3" s="39">
        <f>'Αγορά 3α_Summary'!AJ3</f>
        <v>0.02</v>
      </c>
      <c r="AK3" s="39">
        <f>'Αγορά 3α_Summary'!AK3</f>
        <v>0.02</v>
      </c>
    </row>
    <row r="4" spans="1:37" ht="15.75" x14ac:dyDescent="0.25">
      <c r="A4" s="51" t="s">
        <v>76</v>
      </c>
      <c r="B4" s="25">
        <v>2.944778324732864</v>
      </c>
      <c r="C4" s="11">
        <f>Parameters!$D$17</f>
        <v>0.26</v>
      </c>
      <c r="D4" s="25"/>
      <c r="E4" s="11"/>
      <c r="F4" s="25"/>
      <c r="G4" s="11"/>
      <c r="H4" s="25"/>
      <c r="I4" s="11"/>
      <c r="J4" s="25">
        <v>3.0854389497707944</v>
      </c>
      <c r="K4" s="43">
        <f>Parameters!$D$25</f>
        <v>0.28999999999999998</v>
      </c>
      <c r="L4" s="25"/>
      <c r="M4" s="9"/>
      <c r="N4" s="25">
        <v>2.7485914403577838</v>
      </c>
      <c r="O4" s="9">
        <f>Parameters!$D$29</f>
        <v>0.28999999999999998</v>
      </c>
      <c r="P4" s="9"/>
      <c r="Q4" s="4"/>
      <c r="R4" s="9"/>
      <c r="S4" s="37">
        <v>0.5</v>
      </c>
      <c r="T4" s="37"/>
      <c r="U4" s="37"/>
      <c r="V4" s="37"/>
      <c r="W4" s="74">
        <f t="shared" ref="W4:W6" si="0">IF((B4*C4+D4*E4+F4*G4+H4*I4+J4*K4+L4*M4+N4*O4+P4+Q4*R4)=0,"",
                          ((B4*C4+D4*E4+F4*G4+H4*I4+J4*K4+L4*M4+N4*O4)*IF(U4&gt;0,U4,1)+P4+IF(Q4=0,1,Q4)*R4)*(1+Overhead_Common)*IF(V4&gt;0,V4,1))</f>
        <v>2.7032622953246155</v>
      </c>
      <c r="X4" s="124">
        <f t="shared" ref="X4:X6" si="1">W4</f>
        <v>2.7032622953246155</v>
      </c>
      <c r="Y4" s="124">
        <f>X4*(1+X$3)</f>
        <v>2.7100204510629267</v>
      </c>
      <c r="Z4" s="124">
        <f t="shared" ref="Z4:AK4" si="2">Y4*(1+Y$3)</f>
        <v>2.67614519542464</v>
      </c>
      <c r="AA4" s="124">
        <f t="shared" si="2"/>
        <v>2.7093293958479054</v>
      </c>
      <c r="AB4" s="124">
        <f t="shared" si="2"/>
        <v>2.9707796825472284</v>
      </c>
      <c r="AC4" s="124">
        <f t="shared" si="2"/>
        <v>3.0735686595633624</v>
      </c>
      <c r="AD4" s="124">
        <f t="shared" si="2"/>
        <v>3.1577844408353988</v>
      </c>
      <c r="AE4" s="124">
        <f t="shared" si="2"/>
        <v>3.2360974949681163</v>
      </c>
      <c r="AF4" s="124">
        <f t="shared" si="2"/>
        <v>3.3169999323423189</v>
      </c>
      <c r="AG4" s="124">
        <f t="shared" si="2"/>
        <v>3.4032419305832193</v>
      </c>
      <c r="AH4" s="124">
        <f t="shared" si="2"/>
        <v>3.4747100111254667</v>
      </c>
      <c r="AI4" s="124">
        <f t="shared" si="2"/>
        <v>3.5442042113479761</v>
      </c>
      <c r="AJ4" s="124">
        <f t="shared" si="2"/>
        <v>3.6150882955749357</v>
      </c>
      <c r="AK4" s="124">
        <f t="shared" si="2"/>
        <v>3.6873900614864343</v>
      </c>
    </row>
    <row r="5" spans="1:37" ht="15.75" x14ac:dyDescent="0.25">
      <c r="A5" s="51" t="s">
        <v>20</v>
      </c>
      <c r="B5" s="25">
        <v>2.944778324732864</v>
      </c>
      <c r="C5" s="11">
        <f>Parameters!$D$17</f>
        <v>0.26</v>
      </c>
      <c r="D5" s="25">
        <v>6.4018248925298291</v>
      </c>
      <c r="E5" s="11">
        <f>Parameters!$D$19</f>
        <v>0.31</v>
      </c>
      <c r="F5" s="25"/>
      <c r="G5" s="11"/>
      <c r="H5" s="25">
        <v>7.9786563445264109</v>
      </c>
      <c r="I5" s="11">
        <f>Parameters!$D$23</f>
        <v>0.28999999999999998</v>
      </c>
      <c r="J5" s="25">
        <v>1.3272268319007443</v>
      </c>
      <c r="K5" s="43">
        <f>Parameters!$D$25</f>
        <v>0.28999999999999998</v>
      </c>
      <c r="L5" s="25"/>
      <c r="M5" s="9"/>
      <c r="N5" s="25">
        <v>2.7485914403577838</v>
      </c>
      <c r="O5" s="9">
        <f>Parameters!$D$29</f>
        <v>0.28999999999999998</v>
      </c>
      <c r="P5" s="9"/>
      <c r="Q5" s="4"/>
      <c r="R5" s="9"/>
      <c r="S5" s="37">
        <v>0.5</v>
      </c>
      <c r="T5" s="37"/>
      <c r="U5" s="37"/>
      <c r="V5" s="37"/>
      <c r="W5" s="74">
        <f t="shared" si="0"/>
        <v>6.8706062919806659</v>
      </c>
      <c r="X5" s="124">
        <f t="shared" si="1"/>
        <v>6.8706062919806659</v>
      </c>
      <c r="Y5" s="124">
        <f>X5*(1+X$3)</f>
        <v>6.8877828077106171</v>
      </c>
      <c r="Z5" s="124">
        <f t="shared" ref="Z5:AK5" si="3">Y5*(1+Y$3)</f>
        <v>6.8016855226142345</v>
      </c>
      <c r="AA5" s="124">
        <f t="shared" si="3"/>
        <v>6.8860264230946511</v>
      </c>
      <c r="AB5" s="124">
        <f t="shared" si="3"/>
        <v>7.5505279729232848</v>
      </c>
      <c r="AC5" s="124">
        <f t="shared" si="3"/>
        <v>7.81177624078643</v>
      </c>
      <c r="AD5" s="124">
        <f t="shared" si="3"/>
        <v>8.0258189097839789</v>
      </c>
      <c r="AE5" s="124">
        <f t="shared" si="3"/>
        <v>8.2248592187466212</v>
      </c>
      <c r="AF5" s="124">
        <f t="shared" si="3"/>
        <v>8.4304806992152859</v>
      </c>
      <c r="AG5" s="124">
        <f t="shared" si="3"/>
        <v>8.6496731973948826</v>
      </c>
      <c r="AH5" s="124">
        <f t="shared" si="3"/>
        <v>8.8313163345401744</v>
      </c>
      <c r="AI5" s="124">
        <f t="shared" si="3"/>
        <v>9.0079426612309774</v>
      </c>
      <c r="AJ5" s="124">
        <f t="shared" si="3"/>
        <v>9.1881015144555978</v>
      </c>
      <c r="AK5" s="124">
        <f t="shared" si="3"/>
        <v>9.3718635447447092</v>
      </c>
    </row>
    <row r="6" spans="1:37" ht="15.75" x14ac:dyDescent="0.25">
      <c r="A6" s="51" t="s">
        <v>33</v>
      </c>
      <c r="B6" s="28">
        <v>3.926371099643819</v>
      </c>
      <c r="C6" s="13">
        <f>Parameters!$D$17</f>
        <v>0.26</v>
      </c>
      <c r="D6" s="28">
        <v>5.1214599140238635</v>
      </c>
      <c r="E6" s="13">
        <f>Parameters!$D$19</f>
        <v>0.31</v>
      </c>
      <c r="F6" s="28"/>
      <c r="G6" s="13"/>
      <c r="H6" s="28">
        <v>7.9786563445264109</v>
      </c>
      <c r="I6" s="11">
        <f>Parameters!$D$23</f>
        <v>0.28999999999999998</v>
      </c>
      <c r="J6" s="28">
        <v>3.3180670797518608</v>
      </c>
      <c r="K6" s="43">
        <f>Parameters!$D$25</f>
        <v>0.28999999999999998</v>
      </c>
      <c r="L6" s="28"/>
      <c r="M6" s="13"/>
      <c r="N6" s="28">
        <v>2.7485914403577838</v>
      </c>
      <c r="O6" s="9">
        <f>Parameters!$D$29</f>
        <v>0.28999999999999998</v>
      </c>
      <c r="P6" s="13"/>
      <c r="Q6" s="28"/>
      <c r="R6" s="13"/>
      <c r="S6" s="37">
        <v>0.5</v>
      </c>
      <c r="T6" s="37"/>
      <c r="U6" s="37"/>
      <c r="V6" s="37"/>
      <c r="W6" s="74">
        <f t="shared" si="0"/>
        <v>7.3498154069991708</v>
      </c>
      <c r="X6" s="124">
        <f t="shared" si="1"/>
        <v>7.3498154069991708</v>
      </c>
      <c r="Y6" s="124">
        <f>X6*(1+X$3)</f>
        <v>7.3681899455166686</v>
      </c>
      <c r="Z6" s="124">
        <f t="shared" ref="Z6:AK6" si="4">Y6*(1+Y$3)</f>
        <v>7.2760875711977109</v>
      </c>
      <c r="AA6" s="124">
        <f t="shared" si="4"/>
        <v>7.3663110570805621</v>
      </c>
      <c r="AB6" s="124">
        <f t="shared" si="4"/>
        <v>8.0771600740888374</v>
      </c>
      <c r="AC6" s="124">
        <f t="shared" si="4"/>
        <v>8.3566298126523115</v>
      </c>
      <c r="AD6" s="124">
        <f t="shared" si="4"/>
        <v>8.585601469518986</v>
      </c>
      <c r="AE6" s="124">
        <f t="shared" si="4"/>
        <v>8.7985243859630557</v>
      </c>
      <c r="AF6" s="124">
        <f t="shared" si="4"/>
        <v>9.0184874956121313</v>
      </c>
      <c r="AG6" s="124">
        <f t="shared" si="4"/>
        <v>9.2529681704980469</v>
      </c>
      <c r="AH6" s="124">
        <f t="shared" si="4"/>
        <v>9.4472805020785042</v>
      </c>
      <c r="AI6" s="124">
        <f t="shared" si="4"/>
        <v>9.6362261121200739</v>
      </c>
      <c r="AJ6" s="124">
        <f t="shared" si="4"/>
        <v>9.8289506343624762</v>
      </c>
      <c r="AK6" s="124">
        <f t="shared" si="4"/>
        <v>10.025529647049726</v>
      </c>
    </row>
    <row r="7" spans="1:37" ht="15.75" x14ac:dyDescent="0.25">
      <c r="A7" s="50" t="s">
        <v>40</v>
      </c>
      <c r="B7" s="97"/>
      <c r="C7" s="73"/>
      <c r="D7" s="97"/>
      <c r="E7" s="73"/>
      <c r="F7" s="97"/>
      <c r="G7" s="73"/>
      <c r="H7" s="97"/>
      <c r="I7" s="73"/>
      <c r="J7" s="97"/>
      <c r="K7" s="73"/>
      <c r="L7" s="97"/>
      <c r="M7" s="73"/>
      <c r="N7" s="97"/>
      <c r="O7" s="73"/>
      <c r="P7" s="73"/>
      <c r="Q7" s="72"/>
      <c r="R7" s="72"/>
      <c r="S7" s="73"/>
      <c r="T7" s="72"/>
      <c r="U7" s="72"/>
      <c r="V7" s="72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</row>
    <row r="8" spans="1:37" ht="135" x14ac:dyDescent="0.25">
      <c r="A8" s="51" t="s">
        <v>190</v>
      </c>
      <c r="B8" s="25">
        <v>9.815927749109548</v>
      </c>
      <c r="C8" s="11">
        <f>Parameters!$D$17</f>
        <v>0.26</v>
      </c>
      <c r="D8" s="25">
        <v>38.410949355178978</v>
      </c>
      <c r="E8" s="11">
        <f>Parameters!$D$19</f>
        <v>0.31</v>
      </c>
      <c r="F8" s="25">
        <v>46.047275377984455</v>
      </c>
      <c r="G8" s="11">
        <f>Parameters!$D$21</f>
        <v>0.33</v>
      </c>
      <c r="H8" s="25">
        <v>13.400775906816426</v>
      </c>
      <c r="I8" s="11">
        <f>Parameters!$D$23</f>
        <v>0.28999999999999998</v>
      </c>
      <c r="J8" s="25">
        <v>179.21936205612491</v>
      </c>
      <c r="K8" s="11">
        <f>Parameters!$D$25</f>
        <v>0.28999999999999998</v>
      </c>
      <c r="L8" s="25">
        <v>23.895914940816652</v>
      </c>
      <c r="M8" s="9">
        <f>Parameters!$D$27</f>
        <v>0.28999999999999998</v>
      </c>
      <c r="N8" s="25">
        <v>2.7485914403577838</v>
      </c>
      <c r="O8" s="9">
        <f>Parameters!$D$29</f>
        <v>0.28999999999999998</v>
      </c>
      <c r="P8" s="13"/>
      <c r="Q8" s="28"/>
      <c r="R8" s="13"/>
      <c r="S8" s="30"/>
      <c r="T8" s="123" t="s">
        <v>357</v>
      </c>
      <c r="U8" s="30"/>
      <c r="V8" s="30">
        <f>1/Parameters!$B$4</f>
        <v>0.33333333333333331</v>
      </c>
      <c r="W8" s="74">
        <f t="shared" ref="W8" si="5">IF((B8*C8+D8*E8+F8*G8+H8*I8+J8*K8+L8*M8+N8*O8+P8+Q8*R8)=0,"",
                          ((B8*C8+D8*E8+F8*G8+H8*I8+J8*K8+L8*M8+N8*O8)*IF(U8&gt;0,U8,1)+P8+IF(Q8=0,1,Q8)*R8)*(1+Overhead_Common)*IF(V8&gt;0,V8,1))</f>
        <v>34.188690524780881</v>
      </c>
      <c r="X8" s="124">
        <f t="shared" ref="X8" si="6">W8</f>
        <v>34.188690524780881</v>
      </c>
      <c r="Y8" s="124">
        <f>X8*(1+X$3)</f>
        <v>34.274162251092832</v>
      </c>
      <c r="Z8" s="124">
        <f t="shared" ref="Z8:AK8" si="7">Y8*(1+Y$3)</f>
        <v>33.845735222954175</v>
      </c>
      <c r="AA8" s="124">
        <f t="shared" si="7"/>
        <v>34.265422339718803</v>
      </c>
      <c r="AB8" s="124">
        <f t="shared" si="7"/>
        <v>37.572035595501667</v>
      </c>
      <c r="AC8" s="124">
        <f t="shared" si="7"/>
        <v>38.872028027106026</v>
      </c>
      <c r="AD8" s="124">
        <f t="shared" si="7"/>
        <v>39.937121595048737</v>
      </c>
      <c r="AE8" s="124">
        <f t="shared" si="7"/>
        <v>40.927562210605942</v>
      </c>
      <c r="AF8" s="124">
        <f t="shared" si="7"/>
        <v>41.950751265871084</v>
      </c>
      <c r="AG8" s="124">
        <f t="shared" si="7"/>
        <v>43.041470798783735</v>
      </c>
      <c r="AH8" s="124">
        <f t="shared" si="7"/>
        <v>43.945341685558191</v>
      </c>
      <c r="AI8" s="124">
        <f t="shared" si="7"/>
        <v>44.824248519269354</v>
      </c>
      <c r="AJ8" s="124">
        <f t="shared" si="7"/>
        <v>45.720733489654741</v>
      </c>
      <c r="AK8" s="124">
        <f t="shared" si="7"/>
        <v>46.635148159447837</v>
      </c>
    </row>
    <row r="9" spans="1:37" ht="31.5" x14ac:dyDescent="0.25">
      <c r="A9" s="51" t="s">
        <v>41</v>
      </c>
      <c r="B9" s="25">
        <v>2.453981937277387</v>
      </c>
      <c r="C9" s="11">
        <f>Parameters!$D$17</f>
        <v>0.26</v>
      </c>
      <c r="D9" s="25">
        <v>1.9205474677589489</v>
      </c>
      <c r="E9" s="11">
        <f>Parameters!$D$19</f>
        <v>0.31</v>
      </c>
      <c r="F9" s="25"/>
      <c r="G9" s="11"/>
      <c r="H9" s="25"/>
      <c r="I9" s="11"/>
      <c r="J9" s="25"/>
      <c r="K9" s="11"/>
      <c r="L9" s="25"/>
      <c r="M9" s="11"/>
      <c r="N9" s="25"/>
      <c r="O9" s="11"/>
      <c r="P9" s="13"/>
      <c r="Q9" s="28"/>
      <c r="R9" s="13"/>
      <c r="S9" s="37">
        <v>0.5</v>
      </c>
      <c r="T9" s="37"/>
      <c r="U9" s="37"/>
      <c r="V9" s="37"/>
      <c r="W9" s="74">
        <f t="shared" ref="W9:W10" si="8">IF((B9*C9+D9*E9+F9*G9+H9*I9+J9*K9+L9*M9+N9*O9+P9+Q9*R9)=0,"",
                          ((B9*C9+D9*E9+F9*G9+H9*I9+J9*K9+L9*M9+N9*O9)*IF(U9&gt;0,U9,1)+P9+IF(Q9=0,1,Q9)*R9)*(1+Overhead_Common)*IF(V9&gt;0,V9,1))</f>
        <v>1.3567455205671344</v>
      </c>
      <c r="X9" s="124">
        <f t="shared" ref="X9:X10" si="9">W9</f>
        <v>1.3567455205671344</v>
      </c>
      <c r="Y9" s="124">
        <f>X9*(1+X$3)</f>
        <v>1.3601373843685522</v>
      </c>
      <c r="Z9" s="124">
        <f t="shared" ref="Z9:AK9" si="10">Y9*(1+Y$3)</f>
        <v>1.3431356670639454</v>
      </c>
      <c r="AA9" s="124">
        <f t="shared" si="10"/>
        <v>1.3597905493355382</v>
      </c>
      <c r="AB9" s="124">
        <f t="shared" si="10"/>
        <v>1.4910103373464176</v>
      </c>
      <c r="AC9" s="124">
        <f t="shared" si="10"/>
        <v>1.5425992950186036</v>
      </c>
      <c r="AD9" s="124">
        <f t="shared" si="10"/>
        <v>1.5848665157021136</v>
      </c>
      <c r="AE9" s="124">
        <f t="shared" si="10"/>
        <v>1.6241712052915258</v>
      </c>
      <c r="AF9" s="124">
        <f t="shared" si="10"/>
        <v>1.6647754854238137</v>
      </c>
      <c r="AG9" s="124">
        <f t="shared" si="10"/>
        <v>1.7080596480448329</v>
      </c>
      <c r="AH9" s="124">
        <f t="shared" si="10"/>
        <v>1.7439289006537741</v>
      </c>
      <c r="AI9" s="124">
        <f t="shared" si="10"/>
        <v>1.7788074786668497</v>
      </c>
      <c r="AJ9" s="124">
        <f t="shared" si="10"/>
        <v>1.8143836282401868</v>
      </c>
      <c r="AK9" s="124">
        <f t="shared" si="10"/>
        <v>1.8506713008049906</v>
      </c>
    </row>
    <row r="10" spans="1:37" ht="31.5" x14ac:dyDescent="0.25">
      <c r="A10" s="56" t="s">
        <v>189</v>
      </c>
      <c r="B10" s="25">
        <v>2.453981937277387</v>
      </c>
      <c r="C10" s="11">
        <f>Parameters!$D$17</f>
        <v>0.26</v>
      </c>
      <c r="D10" s="25">
        <v>1.9205474677589489</v>
      </c>
      <c r="E10" s="11">
        <f>Parameters!$D$19</f>
        <v>0.31</v>
      </c>
      <c r="F10" s="25"/>
      <c r="G10" s="11"/>
      <c r="H10" s="25"/>
      <c r="I10" s="11"/>
      <c r="J10" s="25"/>
      <c r="K10" s="11"/>
      <c r="L10" s="25"/>
      <c r="M10" s="11"/>
      <c r="N10" s="25"/>
      <c r="O10" s="11"/>
      <c r="P10" s="13"/>
      <c r="Q10" s="28"/>
      <c r="R10" s="13"/>
      <c r="S10" s="37">
        <v>0.5</v>
      </c>
      <c r="T10" s="37"/>
      <c r="U10" s="37"/>
      <c r="V10" s="37"/>
      <c r="W10" s="74">
        <f t="shared" si="8"/>
        <v>1.3567455205671344</v>
      </c>
      <c r="X10" s="124">
        <f t="shared" si="9"/>
        <v>1.3567455205671344</v>
      </c>
      <c r="Y10" s="124">
        <f>X10*(1+X$3)</f>
        <v>1.3601373843685522</v>
      </c>
      <c r="Z10" s="124">
        <f t="shared" ref="Z10:AK10" si="11">Y10*(1+Y$3)</f>
        <v>1.3431356670639454</v>
      </c>
      <c r="AA10" s="124">
        <f t="shared" si="11"/>
        <v>1.3597905493355382</v>
      </c>
      <c r="AB10" s="124">
        <f t="shared" si="11"/>
        <v>1.4910103373464176</v>
      </c>
      <c r="AC10" s="124">
        <f t="shared" si="11"/>
        <v>1.5425992950186036</v>
      </c>
      <c r="AD10" s="124">
        <f t="shared" si="11"/>
        <v>1.5848665157021136</v>
      </c>
      <c r="AE10" s="124">
        <f t="shared" si="11"/>
        <v>1.6241712052915258</v>
      </c>
      <c r="AF10" s="124">
        <f t="shared" si="11"/>
        <v>1.6647754854238137</v>
      </c>
      <c r="AG10" s="124">
        <f t="shared" si="11"/>
        <v>1.7080596480448329</v>
      </c>
      <c r="AH10" s="124">
        <f t="shared" si="11"/>
        <v>1.7439289006537741</v>
      </c>
      <c r="AI10" s="124">
        <f t="shared" si="11"/>
        <v>1.7788074786668497</v>
      </c>
      <c r="AJ10" s="124">
        <f t="shared" si="11"/>
        <v>1.8143836282401868</v>
      </c>
      <c r="AK10" s="124">
        <f t="shared" si="11"/>
        <v>1.8506713008049906</v>
      </c>
    </row>
    <row r="11" spans="1:37" ht="15.75" x14ac:dyDescent="0.25">
      <c r="A11" s="50" t="s">
        <v>32</v>
      </c>
      <c r="B11" s="97"/>
      <c r="C11" s="73"/>
      <c r="D11" s="97"/>
      <c r="E11" s="73"/>
      <c r="F11" s="97"/>
      <c r="G11" s="73"/>
      <c r="H11" s="97"/>
      <c r="I11" s="73"/>
      <c r="J11" s="97"/>
      <c r="K11" s="73"/>
      <c r="L11" s="97"/>
      <c r="M11" s="73"/>
      <c r="N11" s="97"/>
      <c r="O11" s="73"/>
      <c r="P11" s="73"/>
      <c r="Q11" s="72"/>
      <c r="R11" s="72"/>
      <c r="S11" s="73"/>
      <c r="T11" s="72"/>
      <c r="U11" s="72"/>
      <c r="V11" s="72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</row>
    <row r="12" spans="1:37" ht="31.5" x14ac:dyDescent="0.25">
      <c r="A12" s="51" t="s">
        <v>35</v>
      </c>
      <c r="B12" s="25">
        <v>2.944778324732864</v>
      </c>
      <c r="C12" s="11">
        <f>Parameters!$D$17</f>
        <v>0.26</v>
      </c>
      <c r="D12" s="25">
        <v>3.8410949355178978</v>
      </c>
      <c r="E12" s="11">
        <f>Parameters!$D$19</f>
        <v>0.31</v>
      </c>
      <c r="F12" s="25"/>
      <c r="G12" s="11"/>
      <c r="H12" s="25">
        <v>7.9786563445264109</v>
      </c>
      <c r="I12" s="11">
        <f>Parameters!$D$23</f>
        <v>0.28999999999999998</v>
      </c>
      <c r="J12" s="25">
        <v>8.6269744073548384</v>
      </c>
      <c r="K12" s="43">
        <f>Parameters!$D$25</f>
        <v>0.28999999999999998</v>
      </c>
      <c r="L12" s="25">
        <v>1.3272268319007443</v>
      </c>
      <c r="M12" s="9">
        <f>Parameters!$D$27</f>
        <v>0.28999999999999998</v>
      </c>
      <c r="N12" s="25">
        <v>2.8860210123756729</v>
      </c>
      <c r="O12" s="9">
        <f>Parameters!$D$29</f>
        <v>0.28999999999999998</v>
      </c>
      <c r="P12" s="11">
        <v>2</v>
      </c>
      <c r="Q12" s="25"/>
      <c r="R12" s="11"/>
      <c r="S12" s="37">
        <v>0.5</v>
      </c>
      <c r="T12" s="37"/>
      <c r="U12" s="37"/>
      <c r="V12" s="37"/>
      <c r="W12" s="74">
        <f t="shared" ref="W12:W17" si="12">IF((B12*C12+D12*E12+F12*G12+H12*I12+J12*K12+L12*M12+N12*O12+P12+Q12*R12)=0,"",
                          ((B12*C12+D12*E12+F12*G12+H12*I12+J12*K12+L12*M12+N12*O12)*IF(U12&gt;0,U12,1)+P12+IF(Q12=0,1,Q12)*R12)*(1+Overhead_Common)*IF(V12&gt;0,V12,1))</f>
        <v>10.993242246059499</v>
      </c>
      <c r="X12" s="124">
        <f t="shared" ref="X12:X17" si="13">W12</f>
        <v>10.993242246059499</v>
      </c>
      <c r="Y12" s="124">
        <f t="shared" ref="Y12:Y19" si="14">X12*(1+X$3)</f>
        <v>11.020725351674647</v>
      </c>
      <c r="Z12" s="124">
        <f t="shared" ref="Z12:AK12" si="15">Y12*(1+Y$3)</f>
        <v>10.882966284778714</v>
      </c>
      <c r="AA12" s="124">
        <f t="shared" si="15"/>
        <v>11.017915066709969</v>
      </c>
      <c r="AB12" s="124">
        <f t="shared" si="15"/>
        <v>12.081143870647482</v>
      </c>
      <c r="AC12" s="124">
        <f t="shared" si="15"/>
        <v>12.499151448571885</v>
      </c>
      <c r="AD12" s="124">
        <f t="shared" si="15"/>
        <v>12.841628198262756</v>
      </c>
      <c r="AE12" s="124">
        <f t="shared" si="15"/>
        <v>13.160100577579671</v>
      </c>
      <c r="AF12" s="124">
        <f t="shared" si="15"/>
        <v>13.489103092019162</v>
      </c>
      <c r="AG12" s="124">
        <f t="shared" si="15"/>
        <v>13.83981977241166</v>
      </c>
      <c r="AH12" s="124">
        <f t="shared" si="15"/>
        <v>14.130455987632304</v>
      </c>
      <c r="AI12" s="124">
        <f t="shared" si="15"/>
        <v>14.41306510738495</v>
      </c>
      <c r="AJ12" s="124">
        <f t="shared" si="15"/>
        <v>14.701326409532649</v>
      </c>
      <c r="AK12" s="124">
        <f t="shared" si="15"/>
        <v>14.995352937723302</v>
      </c>
    </row>
    <row r="13" spans="1:37" ht="31.5" x14ac:dyDescent="0.25">
      <c r="A13" s="51" t="s">
        <v>36</v>
      </c>
      <c r="B13" s="25">
        <v>2.453981937277387</v>
      </c>
      <c r="C13" s="11">
        <f>Parameters!$D$17</f>
        <v>0.26</v>
      </c>
      <c r="D13" s="25">
        <v>3.8410949355178978</v>
      </c>
      <c r="E13" s="11">
        <f>Parameters!$D$19</f>
        <v>0.31</v>
      </c>
      <c r="F13" s="25"/>
      <c r="G13" s="11"/>
      <c r="H13" s="25">
        <v>7.9786563445264109</v>
      </c>
      <c r="I13" s="11">
        <f>Parameters!$D$23</f>
        <v>0.28999999999999998</v>
      </c>
      <c r="J13" s="25">
        <v>6.6361341595037215</v>
      </c>
      <c r="K13" s="43">
        <f>Parameters!$D$25</f>
        <v>0.28999999999999998</v>
      </c>
      <c r="L13" s="25">
        <v>3.3180670797518608</v>
      </c>
      <c r="M13" s="9">
        <f>Parameters!$D$27</f>
        <v>0.28999999999999998</v>
      </c>
      <c r="N13" s="25">
        <v>2.7485914403577838</v>
      </c>
      <c r="O13" s="9">
        <f>Parameters!$D$29</f>
        <v>0.28999999999999998</v>
      </c>
      <c r="P13" s="11">
        <v>2</v>
      </c>
      <c r="Q13" s="25"/>
      <c r="R13" s="11"/>
      <c r="S13" s="37">
        <v>0.5</v>
      </c>
      <c r="T13" s="37"/>
      <c r="U13" s="37"/>
      <c r="V13" s="37"/>
      <c r="W13" s="74">
        <f t="shared" si="12"/>
        <v>10.809034445773525</v>
      </c>
      <c r="X13" s="124">
        <f t="shared" si="13"/>
        <v>10.809034445773525</v>
      </c>
      <c r="Y13" s="124">
        <f t="shared" si="14"/>
        <v>10.836057031887959</v>
      </c>
      <c r="Z13" s="124">
        <f t="shared" ref="Z13:AK13" si="16">Y13*(1+Y$3)</f>
        <v>10.70060631898936</v>
      </c>
      <c r="AA13" s="124">
        <f t="shared" si="16"/>
        <v>10.833293837344828</v>
      </c>
      <c r="AB13" s="124">
        <f t="shared" si="16"/>
        <v>11.878706692648604</v>
      </c>
      <c r="AC13" s="124">
        <f t="shared" si="16"/>
        <v>12.289709944214247</v>
      </c>
      <c r="AD13" s="124">
        <f t="shared" si="16"/>
        <v>12.626447996685718</v>
      </c>
      <c r="AE13" s="124">
        <f t="shared" si="16"/>
        <v>12.939583907003522</v>
      </c>
      <c r="AF13" s="124">
        <f t="shared" si="16"/>
        <v>13.263073504678609</v>
      </c>
      <c r="AG13" s="124">
        <f t="shared" si="16"/>
        <v>13.607913415800253</v>
      </c>
      <c r="AH13" s="124">
        <f t="shared" si="16"/>
        <v>13.893679597532056</v>
      </c>
      <c r="AI13" s="124">
        <f t="shared" si="16"/>
        <v>14.171553189482697</v>
      </c>
      <c r="AJ13" s="124">
        <f t="shared" si="16"/>
        <v>14.454984253272352</v>
      </c>
      <c r="AK13" s="124">
        <f t="shared" si="16"/>
        <v>14.7440839383378</v>
      </c>
    </row>
    <row r="14" spans="1:37" ht="31.5" x14ac:dyDescent="0.25">
      <c r="A14" s="51" t="s">
        <v>90</v>
      </c>
      <c r="B14" s="25">
        <v>2.6175807330958794</v>
      </c>
      <c r="C14" s="11">
        <f>Parameters!$D$17</f>
        <v>0.26</v>
      </c>
      <c r="D14" s="25">
        <v>3.8410949355178978</v>
      </c>
      <c r="E14" s="11">
        <f>Parameters!$D$19</f>
        <v>0.31</v>
      </c>
      <c r="F14" s="25"/>
      <c r="G14" s="11"/>
      <c r="H14" s="25">
        <v>7.9786563445264109</v>
      </c>
      <c r="I14" s="11">
        <f>Parameters!$D$23</f>
        <v>0.28999999999999998</v>
      </c>
      <c r="J14" s="25">
        <v>3.3180670797518608</v>
      </c>
      <c r="K14" s="43">
        <f>Parameters!$D$25</f>
        <v>0.28999999999999998</v>
      </c>
      <c r="L14" s="25">
        <v>2.3226469558263023</v>
      </c>
      <c r="M14" s="9">
        <f>Parameters!$D$27</f>
        <v>0.28999999999999998</v>
      </c>
      <c r="N14" s="25">
        <v>2.8860210123756729</v>
      </c>
      <c r="O14" s="9">
        <f>Parameters!$D$29</f>
        <v>0.28999999999999998</v>
      </c>
      <c r="P14" s="11">
        <v>2</v>
      </c>
      <c r="Q14" s="25"/>
      <c r="R14" s="11"/>
      <c r="S14" s="37">
        <v>0.5</v>
      </c>
      <c r="T14" s="37"/>
      <c r="U14" s="37"/>
      <c r="V14" s="37"/>
      <c r="W14" s="74">
        <f t="shared" si="12"/>
        <v>9.5236613168782238</v>
      </c>
      <c r="X14" s="124">
        <f t="shared" si="13"/>
        <v>9.5236613168782238</v>
      </c>
      <c r="Y14" s="124">
        <f t="shared" si="14"/>
        <v>9.5474704701704187</v>
      </c>
      <c r="Z14" s="124">
        <f t="shared" ref="Z14:AK14" si="17">Y14*(1+Y$3)</f>
        <v>9.4281270892932891</v>
      </c>
      <c r="AA14" s="124">
        <f t="shared" si="17"/>
        <v>9.5450358652005249</v>
      </c>
      <c r="AB14" s="124">
        <f t="shared" si="17"/>
        <v>10.466131826192376</v>
      </c>
      <c r="AC14" s="124">
        <f t="shared" si="17"/>
        <v>10.828259987378631</v>
      </c>
      <c r="AD14" s="124">
        <f t="shared" si="17"/>
        <v>11.124954311032807</v>
      </c>
      <c r="AE14" s="124">
        <f t="shared" si="17"/>
        <v>11.40085317794642</v>
      </c>
      <c r="AF14" s="124">
        <f t="shared" si="17"/>
        <v>11.685874507395079</v>
      </c>
      <c r="AG14" s="124">
        <f t="shared" si="17"/>
        <v>11.98970724458735</v>
      </c>
      <c r="AH14" s="124">
        <f t="shared" si="17"/>
        <v>12.241491096723683</v>
      </c>
      <c r="AI14" s="124">
        <f t="shared" si="17"/>
        <v>12.486320918658157</v>
      </c>
      <c r="AJ14" s="124">
        <f t="shared" si="17"/>
        <v>12.736047337031319</v>
      </c>
      <c r="AK14" s="124">
        <f t="shared" si="17"/>
        <v>12.990768283771946</v>
      </c>
    </row>
    <row r="15" spans="1:37" ht="31.5" x14ac:dyDescent="0.25">
      <c r="A15" s="51" t="s">
        <v>88</v>
      </c>
      <c r="B15" s="25">
        <v>3.190176518460603</v>
      </c>
      <c r="C15" s="11">
        <f>Parameters!$D$17</f>
        <v>0.26</v>
      </c>
      <c r="D15" s="25">
        <v>3.8410949355178978</v>
      </c>
      <c r="E15" s="11">
        <f>Parameters!$D$19</f>
        <v>0.31</v>
      </c>
      <c r="F15" s="25"/>
      <c r="G15" s="11"/>
      <c r="H15" s="25">
        <v>7.9786563445264109</v>
      </c>
      <c r="I15" s="11">
        <f>Parameters!$D$23</f>
        <v>0.28999999999999998</v>
      </c>
      <c r="J15" s="25">
        <v>10.617814655205954</v>
      </c>
      <c r="K15" s="43">
        <f>Parameters!$D$25</f>
        <v>0.28999999999999998</v>
      </c>
      <c r="L15" s="25">
        <v>2.3226469558263023</v>
      </c>
      <c r="M15" s="9">
        <f>Parameters!$D$27</f>
        <v>0.28999999999999998</v>
      </c>
      <c r="N15" s="25">
        <v>5.4971828807155676</v>
      </c>
      <c r="O15" s="9">
        <f>Parameters!$D$29</f>
        <v>0.28999999999999998</v>
      </c>
      <c r="P15" s="11">
        <v>2</v>
      </c>
      <c r="Q15" s="25"/>
      <c r="R15" s="11"/>
      <c r="S15" s="37">
        <v>0.5</v>
      </c>
      <c r="T15" s="37"/>
      <c r="U15" s="37"/>
      <c r="V15" s="37"/>
      <c r="W15" s="74">
        <f t="shared" si="12"/>
        <v>12.849003824062818</v>
      </c>
      <c r="X15" s="124">
        <f t="shared" si="13"/>
        <v>12.849003824062818</v>
      </c>
      <c r="Y15" s="124">
        <f t="shared" si="14"/>
        <v>12.881126333622975</v>
      </c>
      <c r="Z15" s="124">
        <f t="shared" ref="Z15:AK15" si="18">Y15*(1+Y$3)</f>
        <v>12.720112254452689</v>
      </c>
      <c r="AA15" s="124">
        <f t="shared" si="18"/>
        <v>12.877841646407902</v>
      </c>
      <c r="AB15" s="124">
        <f t="shared" si="18"/>
        <v>14.120553365286264</v>
      </c>
      <c r="AC15" s="124">
        <f t="shared" si="18"/>
        <v>14.609124511725168</v>
      </c>
      <c r="AD15" s="124">
        <f t="shared" si="18"/>
        <v>15.00941452334644</v>
      </c>
      <c r="AE15" s="124">
        <f t="shared" si="18"/>
        <v>15.381648003525431</v>
      </c>
      <c r="AF15" s="124">
        <f t="shared" si="18"/>
        <v>15.766189203613566</v>
      </c>
      <c r="AG15" s="124">
        <f t="shared" si="18"/>
        <v>16.17611012290752</v>
      </c>
      <c r="AH15" s="124">
        <f t="shared" si="18"/>
        <v>16.515808435488577</v>
      </c>
      <c r="AI15" s="124">
        <f t="shared" si="18"/>
        <v>16.846124604198348</v>
      </c>
      <c r="AJ15" s="124">
        <f t="shared" si="18"/>
        <v>17.183047096282316</v>
      </c>
      <c r="AK15" s="124">
        <f t="shared" si="18"/>
        <v>17.526708038207961</v>
      </c>
    </row>
    <row r="16" spans="1:37" ht="31.5" x14ac:dyDescent="0.25">
      <c r="A16" s="51" t="s">
        <v>89</v>
      </c>
      <c r="B16" s="25">
        <v>4.907963874554774</v>
      </c>
      <c r="C16" s="11">
        <f>Parameters!$D$17</f>
        <v>0.26</v>
      </c>
      <c r="D16" s="25">
        <v>7.6821898710357956</v>
      </c>
      <c r="E16" s="11">
        <f>Parameters!$D$19</f>
        <v>0.31</v>
      </c>
      <c r="F16" s="25"/>
      <c r="G16" s="11"/>
      <c r="H16" s="25">
        <v>7.9786563445264109</v>
      </c>
      <c r="I16" s="11">
        <f>Parameters!$D$23</f>
        <v>0.28999999999999998</v>
      </c>
      <c r="J16" s="25">
        <v>13.272268319007443</v>
      </c>
      <c r="K16" s="43">
        <f>Parameters!$D$25</f>
        <v>0.28999999999999998</v>
      </c>
      <c r="L16" s="25">
        <v>3.3180670797518608</v>
      </c>
      <c r="M16" s="9">
        <f>Parameters!$D$27</f>
        <v>0.28999999999999998</v>
      </c>
      <c r="N16" s="25">
        <v>8.2457743210733518</v>
      </c>
      <c r="O16" s="9">
        <f>Parameters!$D$29</f>
        <v>0.28999999999999998</v>
      </c>
      <c r="P16" s="11">
        <v>2</v>
      </c>
      <c r="Q16" s="25"/>
      <c r="R16" s="11"/>
      <c r="S16" s="37">
        <v>0.5</v>
      </c>
      <c r="T16" s="37"/>
      <c r="U16" s="37"/>
      <c r="V16" s="37"/>
      <c r="W16" s="74">
        <f t="shared" si="12"/>
        <v>16.691214788676415</v>
      </c>
      <c r="X16" s="124">
        <f t="shared" si="13"/>
        <v>16.691214788676415</v>
      </c>
      <c r="Y16" s="124">
        <f t="shared" si="14"/>
        <v>16.732942825648106</v>
      </c>
      <c r="Z16" s="124">
        <f t="shared" ref="Z16:AK16" si="19">Y16*(1+Y$3)</f>
        <v>16.523781040327506</v>
      </c>
      <c r="AA16" s="124">
        <f t="shared" si="19"/>
        <v>16.728675925227567</v>
      </c>
      <c r="AB16" s="124">
        <f t="shared" si="19"/>
        <v>18.342993152012028</v>
      </c>
      <c r="AC16" s="124">
        <f t="shared" si="19"/>
        <v>18.977660715071643</v>
      </c>
      <c r="AD16" s="124">
        <f t="shared" si="19"/>
        <v>19.497648618664609</v>
      </c>
      <c r="AE16" s="124">
        <f t="shared" si="19"/>
        <v>19.981190304407491</v>
      </c>
      <c r="AF16" s="124">
        <f t="shared" si="19"/>
        <v>20.480720062017678</v>
      </c>
      <c r="AG16" s="124">
        <f t="shared" si="19"/>
        <v>21.013218783630137</v>
      </c>
      <c r="AH16" s="124">
        <f t="shared" si="19"/>
        <v>21.454496378086368</v>
      </c>
      <c r="AI16" s="124">
        <f t="shared" si="19"/>
        <v>21.883586305648095</v>
      </c>
      <c r="AJ16" s="124">
        <f t="shared" si="19"/>
        <v>22.321258031761058</v>
      </c>
      <c r="AK16" s="124">
        <f t="shared" si="19"/>
        <v>22.76768319239628</v>
      </c>
    </row>
    <row r="17" spans="1:49" ht="31.5" x14ac:dyDescent="0.25">
      <c r="A17" s="51" t="s">
        <v>39</v>
      </c>
      <c r="B17" s="25">
        <v>2.944778324732864</v>
      </c>
      <c r="C17" s="11">
        <f>Parameters!$D$17</f>
        <v>0.26</v>
      </c>
      <c r="D17" s="25">
        <v>3.8410949355178978</v>
      </c>
      <c r="E17" s="11">
        <f>Parameters!$D$19</f>
        <v>0.31</v>
      </c>
      <c r="F17" s="25"/>
      <c r="G17" s="11"/>
      <c r="H17" s="25">
        <v>7.9786563445264109</v>
      </c>
      <c r="I17" s="11">
        <f>Parameters!$D$23</f>
        <v>0.28999999999999998</v>
      </c>
      <c r="J17" s="25">
        <v>7.9633609914044658</v>
      </c>
      <c r="K17" s="43">
        <f>Parameters!$D$25</f>
        <v>0.28999999999999998</v>
      </c>
      <c r="L17" s="25">
        <v>1.3272268319007443</v>
      </c>
      <c r="M17" s="9">
        <f>Parameters!$D$27</f>
        <v>0.28999999999999998</v>
      </c>
      <c r="N17" s="25">
        <v>2.7485914403577838</v>
      </c>
      <c r="O17" s="9">
        <f>Parameters!$D$29</f>
        <v>0.28999999999999998</v>
      </c>
      <c r="P17" s="11">
        <v>2</v>
      </c>
      <c r="Q17" s="25"/>
      <c r="R17" s="11"/>
      <c r="S17" s="37">
        <v>0.5</v>
      </c>
      <c r="T17" s="37"/>
      <c r="U17" s="37"/>
      <c r="V17" s="37"/>
      <c r="W17" s="74">
        <f t="shared" si="12"/>
        <v>10.737709532897622</v>
      </c>
      <c r="X17" s="124">
        <f t="shared" si="13"/>
        <v>10.737709532897622</v>
      </c>
      <c r="Y17" s="124">
        <f t="shared" si="14"/>
        <v>10.764553806729865</v>
      </c>
      <c r="Z17" s="124">
        <f t="shared" ref="Z17:AK17" si="20">Y17*(1+Y$3)</f>
        <v>10.629996884145742</v>
      </c>
      <c r="AA17" s="124">
        <f t="shared" si="20"/>
        <v>10.761808845509149</v>
      </c>
      <c r="AB17" s="124">
        <f t="shared" si="20"/>
        <v>11.800323399100783</v>
      </c>
      <c r="AC17" s="124">
        <f t="shared" si="20"/>
        <v>12.20861458870967</v>
      </c>
      <c r="AD17" s="124">
        <f t="shared" si="20"/>
        <v>12.543130628440316</v>
      </c>
      <c r="AE17" s="124">
        <f t="shared" si="20"/>
        <v>12.854200268025636</v>
      </c>
      <c r="AF17" s="124">
        <f t="shared" si="20"/>
        <v>13.175555274726277</v>
      </c>
      <c r="AG17" s="124">
        <f t="shared" si="20"/>
        <v>13.51811971186916</v>
      </c>
      <c r="AH17" s="124">
        <f t="shared" si="20"/>
        <v>13.802000225818411</v>
      </c>
      <c r="AI17" s="124">
        <f t="shared" si="20"/>
        <v>14.078040230334778</v>
      </c>
      <c r="AJ17" s="124">
        <f t="shared" si="20"/>
        <v>14.359601034941475</v>
      </c>
      <c r="AK17" s="124">
        <f t="shared" si="20"/>
        <v>14.646793055640305</v>
      </c>
    </row>
    <row r="18" spans="1:49" ht="31.5" x14ac:dyDescent="0.25">
      <c r="A18" s="51" t="s">
        <v>34</v>
      </c>
      <c r="B18" s="25">
        <v>2.1267843456404019</v>
      </c>
      <c r="C18" s="11">
        <f>Parameters!$D$17</f>
        <v>0.26</v>
      </c>
      <c r="D18" s="25">
        <v>3.8410949355178978</v>
      </c>
      <c r="E18" s="11">
        <f>Parameters!$D$19</f>
        <v>0.31</v>
      </c>
      <c r="F18" s="25"/>
      <c r="G18" s="11"/>
      <c r="H18" s="25"/>
      <c r="I18" s="11"/>
      <c r="J18" s="25"/>
      <c r="K18" s="11"/>
      <c r="L18" s="25">
        <v>1.3272268319007443</v>
      </c>
      <c r="M18" s="9">
        <f>Parameters!$D$27</f>
        <v>0.28999999999999998</v>
      </c>
      <c r="N18" s="25">
        <v>0.27485914403577838</v>
      </c>
      <c r="O18" s="9">
        <f>Parameters!$D$29</f>
        <v>0.28999999999999998</v>
      </c>
      <c r="P18" s="11">
        <v>2</v>
      </c>
      <c r="Q18" s="25"/>
      <c r="R18" s="11"/>
      <c r="S18" s="37">
        <v>0.5</v>
      </c>
      <c r="T18" s="37"/>
      <c r="U18" s="37"/>
      <c r="V18" s="37"/>
      <c r="W18" s="74">
        <f t="shared" ref="W18:W19" si="21">IF((B18*C18+D18*E18+F18*G18+H18*I18+J18*K18+L18*M18+N18*O18+P18+Q18*R18)=0,"",
                          ((B18*C18+D18*E18+F18*G18+H18*I18+J18*K18+L18*M18+N18*O18)*IF(U18&gt;0,U18,1)+P18+IF(Q18=0,1,Q18)*R18)*(1+Overhead_Common)*IF(V18&gt;0,V18,1))</f>
        <v>4.6291391221885094</v>
      </c>
      <c r="X18" s="124">
        <f t="shared" ref="X18:X19" si="22">W18</f>
        <v>4.6291391221885094</v>
      </c>
      <c r="Y18" s="124">
        <f t="shared" si="14"/>
        <v>4.6407119699939807</v>
      </c>
      <c r="Z18" s="124">
        <f t="shared" ref="Z18:AK18" si="23">Y18*(1+Y$3)</f>
        <v>4.5827030703690559</v>
      </c>
      <c r="AA18" s="124">
        <f t="shared" si="23"/>
        <v>4.6395285884416317</v>
      </c>
      <c r="AB18" s="124">
        <f t="shared" si="23"/>
        <v>5.0872430972262492</v>
      </c>
      <c r="AC18" s="124">
        <f t="shared" si="23"/>
        <v>5.2632617083902771</v>
      </c>
      <c r="AD18" s="124">
        <f t="shared" si="23"/>
        <v>5.4074750792001716</v>
      </c>
      <c r="AE18" s="124">
        <f t="shared" si="23"/>
        <v>5.5415804611643358</v>
      </c>
      <c r="AF18" s="124">
        <f t="shared" si="23"/>
        <v>5.6801199726934435</v>
      </c>
      <c r="AG18" s="124">
        <f t="shared" si="23"/>
        <v>5.8278030919834736</v>
      </c>
      <c r="AH18" s="124">
        <f t="shared" si="23"/>
        <v>5.9501869569151262</v>
      </c>
      <c r="AI18" s="124">
        <f t="shared" si="23"/>
        <v>6.069190696053429</v>
      </c>
      <c r="AJ18" s="124">
        <f t="shared" si="23"/>
        <v>6.190574509974498</v>
      </c>
      <c r="AK18" s="124">
        <f t="shared" si="23"/>
        <v>6.3143860001739878</v>
      </c>
    </row>
    <row r="19" spans="1:49" ht="15.75" x14ac:dyDescent="0.25">
      <c r="A19" s="56" t="s">
        <v>110</v>
      </c>
      <c r="B19" s="25">
        <v>1.472389162366432</v>
      </c>
      <c r="C19" s="11">
        <f>Parameters!$D$17</f>
        <v>0.26</v>
      </c>
      <c r="D19" s="25">
        <v>3.2009124462649146</v>
      </c>
      <c r="E19" s="11">
        <f>Parameters!$D$19</f>
        <v>0.31</v>
      </c>
      <c r="F19" s="25"/>
      <c r="G19" s="11"/>
      <c r="H19" s="25"/>
      <c r="I19" s="11"/>
      <c r="J19" s="25"/>
      <c r="K19" s="11"/>
      <c r="L19" s="25"/>
      <c r="M19" s="11"/>
      <c r="N19" s="25">
        <v>1.0994365761431135</v>
      </c>
      <c r="O19" s="9">
        <f>Parameters!$D$29</f>
        <v>0.28999999999999998</v>
      </c>
      <c r="P19" s="11"/>
      <c r="Q19" s="25"/>
      <c r="R19" s="11"/>
      <c r="S19" s="37">
        <v>0.5</v>
      </c>
      <c r="T19" s="37"/>
      <c r="U19" s="37"/>
      <c r="V19" s="37"/>
      <c r="W19" s="74">
        <f t="shared" si="21"/>
        <v>1.8633347124027888</v>
      </c>
      <c r="X19" s="124">
        <f t="shared" si="22"/>
        <v>1.8633347124027888</v>
      </c>
      <c r="Y19" s="124">
        <f t="shared" si="14"/>
        <v>1.8679930491837957</v>
      </c>
      <c r="Z19" s="124">
        <f t="shared" ref="Z19:AK19" si="24">Y19*(1+Y$3)</f>
        <v>1.8446431360689983</v>
      </c>
      <c r="AA19" s="124">
        <f t="shared" si="24"/>
        <v>1.8675167109562538</v>
      </c>
      <c r="AB19" s="124">
        <f t="shared" si="24"/>
        <v>2.0477320735635325</v>
      </c>
      <c r="AC19" s="124">
        <f t="shared" si="24"/>
        <v>2.1185836033088306</v>
      </c>
      <c r="AD19" s="124">
        <f t="shared" si="24"/>
        <v>2.1766327940394925</v>
      </c>
      <c r="AE19" s="124">
        <f t="shared" si="24"/>
        <v>2.2306132873316717</v>
      </c>
      <c r="AF19" s="124">
        <f t="shared" si="24"/>
        <v>2.2863786195149634</v>
      </c>
      <c r="AG19" s="124">
        <f t="shared" si="24"/>
        <v>2.3458244636223524</v>
      </c>
      <c r="AH19" s="124">
        <f t="shared" si="24"/>
        <v>2.3950867773584217</v>
      </c>
      <c r="AI19" s="124">
        <f t="shared" si="24"/>
        <v>2.4429885129055902</v>
      </c>
      <c r="AJ19" s="124">
        <f t="shared" si="24"/>
        <v>2.4918482831637019</v>
      </c>
      <c r="AK19" s="124">
        <f t="shared" si="24"/>
        <v>2.5416852488269761</v>
      </c>
    </row>
    <row r="20" spans="1:49" s="62" customFormat="1" ht="15.75" x14ac:dyDescent="0.25">
      <c r="A20" s="140" t="s">
        <v>325</v>
      </c>
      <c r="B20" s="72"/>
      <c r="C20" s="73"/>
      <c r="D20" s="72"/>
      <c r="E20" s="73"/>
      <c r="F20" s="72"/>
      <c r="G20" s="73"/>
      <c r="H20" s="72"/>
      <c r="I20" s="73"/>
      <c r="J20" s="72"/>
      <c r="K20" s="73"/>
      <c r="L20" s="72"/>
      <c r="M20" s="73"/>
      <c r="N20" s="72"/>
      <c r="O20" s="73"/>
      <c r="P20" s="73"/>
      <c r="Q20" s="72"/>
      <c r="R20" s="72"/>
      <c r="S20" s="73"/>
      <c r="T20" s="72"/>
      <c r="U20" s="72"/>
      <c r="V20" s="72"/>
      <c r="W20" s="71"/>
      <c r="X20" s="12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N20"/>
      <c r="AO20"/>
      <c r="AP20"/>
      <c r="AQ20"/>
      <c r="AR20"/>
      <c r="AS20"/>
      <c r="AT20"/>
      <c r="AU20"/>
      <c r="AV20"/>
      <c r="AW20"/>
    </row>
    <row r="21" spans="1:49" x14ac:dyDescent="0.25">
      <c r="A21" s="109" t="s">
        <v>326</v>
      </c>
      <c r="B21" s="80">
        <v>168.76259311776067</v>
      </c>
      <c r="C21" s="70">
        <f>Parameters!$D$17</f>
        <v>0.26</v>
      </c>
      <c r="D21" s="80"/>
      <c r="E21" s="70"/>
      <c r="F21" s="80">
        <v>319.03741681116713</v>
      </c>
      <c r="G21" s="70">
        <f>Parameters!$D$21</f>
        <v>0.33</v>
      </c>
      <c r="H21" s="80"/>
      <c r="I21" s="70"/>
      <c r="J21" s="80">
        <v>182.30709532066695</v>
      </c>
      <c r="K21" s="70">
        <f>Parameters!$D$25</f>
        <v>0.28999999999999998</v>
      </c>
      <c r="L21" s="80">
        <v>136.73032149050022</v>
      </c>
      <c r="M21" s="70">
        <f>Parameters!$D$27</f>
        <v>0.28999999999999998</v>
      </c>
      <c r="N21" s="80">
        <v>120.93165845140621</v>
      </c>
      <c r="O21" s="70">
        <f>Parameters!$D$29</f>
        <v>0.28999999999999998</v>
      </c>
      <c r="P21" s="79"/>
      <c r="Q21" s="80"/>
      <c r="R21" s="79"/>
      <c r="S21" s="90">
        <v>0.5</v>
      </c>
      <c r="T21" s="83"/>
      <c r="U21" s="75"/>
      <c r="V21" s="67"/>
      <c r="W21" s="74">
        <f>IF((B21*C21+D21*E21+F21*G21+H21*I21+J21*K21+L21*M21+N21*O21+P21+Q21*R21)=0,"",
                          ((B21*C21+D21*E21+F21*G21+H21*I21+J21*K21+L21*M21+N21*O21)*IF(U21&gt;0,U21,1)+P21+IF(Q21=0,1,Q21)*R21)*(1+Overhead_Common)*IF(V21&gt;0,V21,1))</f>
        <v>304.4268189428941</v>
      </c>
      <c r="X21" s="112">
        <f>W21</f>
        <v>304.4268189428941</v>
      </c>
      <c r="Y21" s="112">
        <f t="shared" ref="Y21:Y22" si="25">X21*(1+X$3)</f>
        <v>305.18788599025135</v>
      </c>
      <c r="Z21" s="112">
        <f t="shared" ref="Z21:Z25" si="26">Y21*(1+Y$3)</f>
        <v>301.37303741537323</v>
      </c>
      <c r="AA21" s="112">
        <f t="shared" ref="AA21:AA25" si="27">Z21*(1+Z$3)</f>
        <v>305.11006307932382</v>
      </c>
      <c r="AB21" s="112">
        <f t="shared" ref="AB21:AB25" si="28">AA21*(1+AA$3)</f>
        <v>334.55318416647856</v>
      </c>
      <c r="AC21" s="112">
        <f t="shared" ref="AC21:AC25" si="29">AB21*(1+AB$3)</f>
        <v>346.12872433863873</v>
      </c>
      <c r="AD21" s="112">
        <f t="shared" ref="AD21:AD25" si="30">AC21*(1+AC$3)</f>
        <v>355.61265138551744</v>
      </c>
      <c r="AE21" s="112">
        <f t="shared" ref="AE21:AE25" si="31">AD21*(1+AD$3)</f>
        <v>364.43184513987825</v>
      </c>
      <c r="AF21" s="112">
        <f t="shared" ref="AF21:AF25" si="32">AE21*(1+AE$3)</f>
        <v>373.54264126837518</v>
      </c>
      <c r="AG21" s="112">
        <f t="shared" ref="AG21:AG25" si="33">AF21*(1+AF$3)</f>
        <v>383.25474994135294</v>
      </c>
      <c r="AH21" s="112">
        <f t="shared" ref="AH21:AH25" si="34">AG21*(1+AG$3)</f>
        <v>391.30309969012131</v>
      </c>
      <c r="AI21" s="112">
        <f t="shared" ref="AI21:AI25" si="35">AH21*(1+AH$3)</f>
        <v>399.12916168392377</v>
      </c>
      <c r="AJ21" s="112">
        <f t="shared" ref="AJ21:AJ25" si="36">AI21*(1+AI$3)</f>
        <v>407.11174491760227</v>
      </c>
      <c r="AK21" s="112">
        <f t="shared" ref="AK21:AK25" si="37">AJ21*(1+AJ$3)</f>
        <v>415.25397981595432</v>
      </c>
    </row>
    <row r="22" spans="1:49" x14ac:dyDescent="0.25">
      <c r="A22" s="109" t="s">
        <v>312</v>
      </c>
      <c r="B22" s="80">
        <v>110.06256072897436</v>
      </c>
      <c r="C22" s="70">
        <f>Parameters!$D$17</f>
        <v>0.26</v>
      </c>
      <c r="D22" s="80"/>
      <c r="E22" s="70"/>
      <c r="F22" s="80"/>
      <c r="G22" s="70"/>
      <c r="H22" s="80"/>
      <c r="I22" s="70"/>
      <c r="J22" s="80">
        <v>68.365160745250108</v>
      </c>
      <c r="K22" s="70">
        <f>Parameters!$D$25</f>
        <v>0.28999999999999998</v>
      </c>
      <c r="L22" s="80"/>
      <c r="M22" s="70"/>
      <c r="N22" s="80">
        <v>42.68176180637866</v>
      </c>
      <c r="O22" s="70">
        <f>Parameters!$D$29</f>
        <v>0.28999999999999998</v>
      </c>
      <c r="P22" s="79"/>
      <c r="Q22" s="80"/>
      <c r="R22" s="79"/>
      <c r="S22" s="78"/>
      <c r="T22" s="83"/>
      <c r="U22" s="75"/>
      <c r="V22" s="67"/>
      <c r="W22" s="74">
        <f>IF((B22*C22+D22*E22+F22*G22+H22*I22+J22*K22+L22*M22+N22*O22+P22+Q22*R22)=0,"",
                          ((B22*C22+D22*E22+F22*G22+H22*I22+J22*K22+L22*M22+N22*O22)*IF(U22&gt;0,U22,1)+P22+IF(Q22=0,1,Q22)*R22)*(1+Overhead_Common)*IF(V22&gt;0,V22,1))</f>
        <v>66.901860662456244</v>
      </c>
      <c r="X22" s="112">
        <f>W22</f>
        <v>66.901860662456244</v>
      </c>
      <c r="Y22" s="112">
        <f t="shared" si="25"/>
        <v>67.069115314112381</v>
      </c>
      <c r="Z22" s="112">
        <f t="shared" si="26"/>
        <v>66.230751372685972</v>
      </c>
      <c r="AA22" s="112">
        <f t="shared" si="27"/>
        <v>67.052012689707283</v>
      </c>
      <c r="AB22" s="112">
        <f t="shared" si="28"/>
        <v>73.522531914264036</v>
      </c>
      <c r="AC22" s="112">
        <f t="shared" si="29"/>
        <v>76.066411518497574</v>
      </c>
      <c r="AD22" s="112">
        <f t="shared" si="30"/>
        <v>78.15063119410442</v>
      </c>
      <c r="AE22" s="112">
        <f t="shared" si="31"/>
        <v>80.088766847718205</v>
      </c>
      <c r="AF22" s="112">
        <f t="shared" si="32"/>
        <v>82.090986018911153</v>
      </c>
      <c r="AG22" s="112">
        <f t="shared" si="33"/>
        <v>84.225351655402847</v>
      </c>
      <c r="AH22" s="112">
        <f t="shared" si="34"/>
        <v>85.9940840401663</v>
      </c>
      <c r="AI22" s="112">
        <f t="shared" si="35"/>
        <v>87.713965720969625</v>
      </c>
      <c r="AJ22" s="112">
        <f t="shared" si="36"/>
        <v>89.468245035389018</v>
      </c>
      <c r="AK22" s="112">
        <f t="shared" si="37"/>
        <v>91.257609936096799</v>
      </c>
    </row>
    <row r="23" spans="1:49" ht="75" x14ac:dyDescent="0.25">
      <c r="A23" s="53" t="s">
        <v>42</v>
      </c>
      <c r="B23" s="44">
        <v>8.0045498711981349</v>
      </c>
      <c r="C23" s="43">
        <f>Parameters!$D$17</f>
        <v>0.26</v>
      </c>
      <c r="D23" s="44">
        <v>298.77233264465065</v>
      </c>
      <c r="E23" s="43">
        <f>Parameters!$D$19</f>
        <v>0.31</v>
      </c>
      <c r="F23" s="44">
        <v>417.78709344319509</v>
      </c>
      <c r="G23" s="43">
        <f>Parameters!$D$21</f>
        <v>0.33</v>
      </c>
      <c r="H23" s="44">
        <v>104.02889431563428</v>
      </c>
      <c r="I23" s="11">
        <f>Parameters!$D$23</f>
        <v>0.28999999999999998</v>
      </c>
      <c r="J23" s="44">
        <v>714.03612333927879</v>
      </c>
      <c r="K23" s="43">
        <f>Parameters!$D$25</f>
        <v>0.28999999999999998</v>
      </c>
      <c r="L23" s="44">
        <v>91.153547660333473</v>
      </c>
      <c r="M23" s="9">
        <f>Parameters!$D$27</f>
        <v>0.28999999999999998</v>
      </c>
      <c r="N23" s="44">
        <v>320.11321354783996</v>
      </c>
      <c r="O23" s="9">
        <f>Parameters!$D$29</f>
        <v>0.28999999999999998</v>
      </c>
      <c r="P23" s="44">
        <v>486</v>
      </c>
      <c r="Q23" s="44">
        <v>91.153547660333473</v>
      </c>
      <c r="R23" s="43">
        <f>Parameters!$D$32</f>
        <v>0.28999999999999998</v>
      </c>
      <c r="S23" s="123"/>
      <c r="T23" s="131" t="s">
        <v>238</v>
      </c>
      <c r="U23" s="132"/>
      <c r="V23" s="133">
        <f>1/Parameters!$B$5</f>
        <v>0.5</v>
      </c>
      <c r="W23" s="74">
        <f t="shared" ref="W23:W25" si="38">IF((B23*C23+D23*E23+F23*G23+H23*I23+J23*K23+L23*M23+N23*O23+P23+Q23*R23)=0,"",
                          ((B23*C23+D23*E23+F23*G23+H23*I23+J23*K23+L23*M23+N23*O23)*IF(U23&gt;0,U23,1)+P23+IF(Q23=0,1,Q23)*R23)*(1+Overhead_Common)*IF(V23&gt;0,V23,1))</f>
        <v>605.83110038791972</v>
      </c>
      <c r="X23" s="124">
        <f t="shared" ref="X23:X25" si="39">W23</f>
        <v>605.83110038791972</v>
      </c>
      <c r="Y23" s="124">
        <f>X23*(1+X$3)</f>
        <v>607.34567813888953</v>
      </c>
      <c r="Z23" s="124">
        <f t="shared" si="26"/>
        <v>599.75385716215339</v>
      </c>
      <c r="AA23" s="124">
        <f t="shared" si="27"/>
        <v>607.19080499096412</v>
      </c>
      <c r="AB23" s="124">
        <f t="shared" si="28"/>
        <v>665.78471767259214</v>
      </c>
      <c r="AC23" s="124">
        <f t="shared" si="29"/>
        <v>688.82086890406379</v>
      </c>
      <c r="AD23" s="124">
        <f t="shared" si="30"/>
        <v>707.69456071203524</v>
      </c>
      <c r="AE23" s="124">
        <f t="shared" si="31"/>
        <v>725.24538581769366</v>
      </c>
      <c r="AF23" s="124">
        <f t="shared" si="32"/>
        <v>743.37652046313599</v>
      </c>
      <c r="AG23" s="124">
        <f t="shared" si="33"/>
        <v>762.7043099951776</v>
      </c>
      <c r="AH23" s="124">
        <f t="shared" si="34"/>
        <v>778.72110050507627</v>
      </c>
      <c r="AI23" s="124">
        <f t="shared" si="35"/>
        <v>794.29552251517782</v>
      </c>
      <c r="AJ23" s="124">
        <f t="shared" si="36"/>
        <v>810.18143296548135</v>
      </c>
      <c r="AK23" s="124">
        <f t="shared" si="37"/>
        <v>826.38506162479098</v>
      </c>
    </row>
    <row r="24" spans="1:49" ht="15.75" x14ac:dyDescent="0.25">
      <c r="A24" s="53" t="s">
        <v>43</v>
      </c>
      <c r="B24" s="47">
        <v>6.6704582259984457</v>
      </c>
      <c r="C24" s="48">
        <f>Parameters!$D$17</f>
        <v>0.26</v>
      </c>
      <c r="D24" s="47">
        <v>192.06792812870398</v>
      </c>
      <c r="E24" s="48">
        <f>Parameters!$D$19</f>
        <v>0.31</v>
      </c>
      <c r="F24" s="47">
        <v>91.153547660333473</v>
      </c>
      <c r="G24" s="48">
        <f>Parameters!$D$21</f>
        <v>0.33</v>
      </c>
      <c r="H24" s="47">
        <v>34.67629810521143</v>
      </c>
      <c r="I24" s="11">
        <f>Parameters!$D$23</f>
        <v>0.28999999999999998</v>
      </c>
      <c r="J24" s="47">
        <v>353.2199971837922</v>
      </c>
      <c r="K24" s="43">
        <f>Parameters!$D$25</f>
        <v>0.28999999999999998</v>
      </c>
      <c r="L24" s="47">
        <v>45.576773830166736</v>
      </c>
      <c r="M24" s="9">
        <f>Parameters!$D$27</f>
        <v>0.28999999999999998</v>
      </c>
      <c r="N24" s="47">
        <v>490.8402607733546</v>
      </c>
      <c r="O24" s="9">
        <f>Parameters!$D$29</f>
        <v>0.28999999999999998</v>
      </c>
      <c r="P24" s="47"/>
      <c r="Q24" s="44">
        <v>91.153547660333473</v>
      </c>
      <c r="R24" s="43">
        <f>Parameters!$D$32</f>
        <v>0.28999999999999998</v>
      </c>
      <c r="S24" s="38"/>
      <c r="T24" s="38"/>
      <c r="U24" s="38"/>
      <c r="V24" s="116"/>
      <c r="W24" s="74">
        <f t="shared" si="38"/>
        <v>424.42558628458659</v>
      </c>
      <c r="X24" s="15">
        <f t="shared" si="39"/>
        <v>424.42558628458659</v>
      </c>
      <c r="Y24" s="15">
        <f>X24*(1+X$3)</f>
        <v>425.48665025029806</v>
      </c>
      <c r="Z24" s="15">
        <f t="shared" si="26"/>
        <v>420.16806712216936</v>
      </c>
      <c r="AA24" s="15">
        <f t="shared" si="27"/>
        <v>425.37815115448427</v>
      </c>
      <c r="AB24" s="15">
        <f t="shared" si="28"/>
        <v>466.42714274089201</v>
      </c>
      <c r="AC24" s="15">
        <f t="shared" si="29"/>
        <v>482.56552187972687</v>
      </c>
      <c r="AD24" s="15">
        <f t="shared" si="30"/>
        <v>495.78781717923141</v>
      </c>
      <c r="AE24" s="15">
        <f t="shared" si="31"/>
        <v>508.08335504527633</v>
      </c>
      <c r="AF24" s="15">
        <f t="shared" si="32"/>
        <v>520.78543892140817</v>
      </c>
      <c r="AG24" s="15">
        <f t="shared" si="33"/>
        <v>534.32586033336474</v>
      </c>
      <c r="AH24" s="15">
        <f t="shared" si="34"/>
        <v>545.54670340036535</v>
      </c>
      <c r="AI24" s="15">
        <f t="shared" si="35"/>
        <v>556.4576374683727</v>
      </c>
      <c r="AJ24" s="15">
        <f t="shared" si="36"/>
        <v>567.58679021774014</v>
      </c>
      <c r="AK24" s="15">
        <f t="shared" si="37"/>
        <v>578.93852602209495</v>
      </c>
    </row>
    <row r="25" spans="1:49" ht="15.75" x14ac:dyDescent="0.25">
      <c r="A25" s="53" t="s">
        <v>44</v>
      </c>
      <c r="B25" s="47">
        <v>6.6704582259984457</v>
      </c>
      <c r="C25" s="48">
        <f>Parameters!$D$17</f>
        <v>0.26</v>
      </c>
      <c r="D25" s="47">
        <v>80.02830338695999</v>
      </c>
      <c r="E25" s="48">
        <f>Parameters!$D$19</f>
        <v>0.31</v>
      </c>
      <c r="F25" s="47">
        <v>182.30709532066695</v>
      </c>
      <c r="G25" s="48">
        <f>Parameters!$D$21</f>
        <v>0.33</v>
      </c>
      <c r="H25" s="47">
        <v>34.67629810521143</v>
      </c>
      <c r="I25" s="11">
        <f>Parameters!$D$23</f>
        <v>0.28999999999999998</v>
      </c>
      <c r="J25" s="47">
        <v>79.759354202791783</v>
      </c>
      <c r="K25" s="43">
        <f>Parameters!$D$25</f>
        <v>0.28999999999999998</v>
      </c>
      <c r="L25" s="47">
        <v>45.576773830166736</v>
      </c>
      <c r="M25" s="9">
        <f>Parameters!$D$27</f>
        <v>0.28999999999999998</v>
      </c>
      <c r="N25" s="47">
        <v>113.81803148367644</v>
      </c>
      <c r="O25" s="9">
        <f>Parameters!$D$29</f>
        <v>0.28999999999999998</v>
      </c>
      <c r="P25" s="47"/>
      <c r="Q25" s="47"/>
      <c r="R25" s="48"/>
      <c r="S25" s="38"/>
      <c r="T25" s="38"/>
      <c r="U25" s="38"/>
      <c r="V25" s="116"/>
      <c r="W25" s="74">
        <f t="shared" si="38"/>
        <v>182.72679409035999</v>
      </c>
      <c r="X25" s="15">
        <f t="shared" si="39"/>
        <v>182.72679409035999</v>
      </c>
      <c r="Y25" s="15">
        <f>X25*(1+X$3)</f>
        <v>183.18361107558587</v>
      </c>
      <c r="Z25" s="15">
        <f t="shared" si="26"/>
        <v>180.89381593714106</v>
      </c>
      <c r="AA25" s="15">
        <f t="shared" si="27"/>
        <v>183.1368992547616</v>
      </c>
      <c r="AB25" s="15">
        <f t="shared" si="28"/>
        <v>200.80961003284611</v>
      </c>
      <c r="AC25" s="15">
        <f t="shared" si="29"/>
        <v>207.75762253998258</v>
      </c>
      <c r="AD25" s="15">
        <f t="shared" si="30"/>
        <v>213.45018139757812</v>
      </c>
      <c r="AE25" s="15">
        <f t="shared" si="31"/>
        <v>218.74374589623804</v>
      </c>
      <c r="AF25" s="15">
        <f t="shared" si="32"/>
        <v>224.21233954364396</v>
      </c>
      <c r="AG25" s="15">
        <f t="shared" si="33"/>
        <v>230.04186037177871</v>
      </c>
      <c r="AH25" s="15">
        <f t="shared" si="34"/>
        <v>234.87273943958604</v>
      </c>
      <c r="AI25" s="15">
        <f t="shared" si="35"/>
        <v>239.57019422837777</v>
      </c>
      <c r="AJ25" s="15">
        <f t="shared" si="36"/>
        <v>244.36159811294533</v>
      </c>
      <c r="AK25" s="15">
        <f t="shared" si="37"/>
        <v>249.24883007520424</v>
      </c>
    </row>
  </sheetData>
  <mergeCells count="12">
    <mergeCell ref="X1:AG1"/>
    <mergeCell ref="B1:C1"/>
    <mergeCell ref="D1:E1"/>
    <mergeCell ref="F1:G1"/>
    <mergeCell ref="H1:I1"/>
    <mergeCell ref="J1:K1"/>
    <mergeCell ref="L1:M1"/>
    <mergeCell ref="N1:O1"/>
    <mergeCell ref="Q1:R1"/>
    <mergeCell ref="T1:T2"/>
    <mergeCell ref="U1:U2"/>
    <mergeCell ref="V1:V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Parameters</vt:lpstr>
      <vt:lpstr>Αγορά 3α_Summary</vt:lpstr>
      <vt:lpstr>Αγορά 3β_Summary</vt:lpstr>
      <vt:lpstr>L2 WAP - SVC &amp; SVO</vt:lpstr>
      <vt:lpstr>Ο.Κ.ΣΥ.Α - Συνεγκατάσταση</vt:lpstr>
      <vt:lpstr>PIA</vt:lpstr>
      <vt:lpstr>Multiple_requests</vt:lpstr>
      <vt:lpstr>Bulk_requests</vt:lpstr>
      <vt:lpstr>Overhead_Common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UoA</dc:creator>
  <cp:lastModifiedBy>N.IO</cp:lastModifiedBy>
  <dcterms:created xsi:type="dcterms:W3CDTF">2017-11-10T17:32:37Z</dcterms:created>
  <dcterms:modified xsi:type="dcterms:W3CDTF">2026-02-11T07:38:53Z</dcterms:modified>
</cp:coreProperties>
</file>